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UŠTVENE DJELATNOSTI 2020\FINANCIIJSKI PLANOVI DV\I. IZMJENE I DOPUNE FINANCIJSKIH PLANOVA DV 2020\"/>
    </mc:Choice>
  </mc:AlternateContent>
  <bookViews>
    <workbookView xWindow="0" yWindow="0" windowWidth="28800" windowHeight="12435" activeTab="2"/>
  </bookViews>
  <sheets>
    <sheet name="SAŽETAK" sheetId="4" r:id="rId1"/>
    <sheet name="OPĆI DIO" sheetId="1" r:id="rId2"/>
    <sheet name="POSEBAN DIO" sheetId="7" r:id="rId3"/>
  </sheets>
  <definedNames>
    <definedName name="_xlnm._FilterDatabase" localSheetId="2" hidden="1">'POSEBAN DIO'!$A$8:$E$63</definedName>
    <definedName name="_xlnm.Print_Titles" localSheetId="2">'POSEBAN DIO'!$6:$6</definedName>
    <definedName name="_xlnm.Print_Area" localSheetId="1">'OPĆI DIO'!$A$1:$E$63</definedName>
  </definedNames>
  <calcPr calcId="152511"/>
</workbook>
</file>

<file path=xl/calcChain.xml><?xml version="1.0" encoding="utf-8"?>
<calcChain xmlns="http://schemas.openxmlformats.org/spreadsheetml/2006/main">
  <c r="E40" i="1" l="1"/>
  <c r="E39" i="1"/>
  <c r="E21" i="1"/>
  <c r="E20" i="1"/>
  <c r="E19" i="1"/>
  <c r="E17" i="1"/>
  <c r="E16" i="1"/>
  <c r="E14" i="1"/>
  <c r="E12" i="1"/>
  <c r="E10" i="1"/>
  <c r="E18" i="1"/>
  <c r="E57" i="1"/>
  <c r="E58" i="1"/>
  <c r="E59" i="1"/>
  <c r="E60" i="1"/>
  <c r="E61" i="1"/>
  <c r="E56" i="1"/>
  <c r="E38" i="1"/>
  <c r="E37" i="1"/>
  <c r="E27" i="1"/>
  <c r="E29" i="1"/>
  <c r="E30" i="1"/>
  <c r="E31" i="1"/>
  <c r="E32" i="1"/>
  <c r="E33" i="1"/>
  <c r="E34" i="1"/>
  <c r="E35" i="1"/>
  <c r="E36" i="1"/>
  <c r="E28" i="1"/>
  <c r="E24" i="1"/>
  <c r="E25" i="1"/>
  <c r="E26" i="1"/>
  <c r="E23" i="1"/>
  <c r="E22" i="1"/>
  <c r="D22" i="1"/>
  <c r="E7" i="1" l="1"/>
  <c r="G38" i="4"/>
  <c r="G37" i="4"/>
  <c r="G31" i="4"/>
  <c r="G30" i="4"/>
  <c r="G18" i="4"/>
  <c r="G17" i="4"/>
  <c r="G15" i="4"/>
  <c r="G14" i="4"/>
  <c r="E7" i="7" l="1"/>
  <c r="D7" i="7"/>
  <c r="C7" i="7"/>
  <c r="F39" i="4" l="1"/>
  <c r="G39" i="4"/>
  <c r="C57" i="1" l="1"/>
  <c r="D48" i="1"/>
  <c r="D47" i="1" s="1"/>
  <c r="C48" i="1"/>
  <c r="C47" i="1" s="1"/>
  <c r="C38" i="1"/>
  <c r="C37" i="1" s="1"/>
  <c r="C33" i="1"/>
  <c r="C27" i="1"/>
  <c r="C23" i="1"/>
  <c r="D20" i="1"/>
  <c r="C20" i="1"/>
  <c r="D56" i="1"/>
  <c r="C18" i="1"/>
  <c r="C15" i="1"/>
  <c r="C13" i="1"/>
  <c r="E17" i="4"/>
  <c r="E14" i="4"/>
  <c r="F20" i="4" l="1"/>
  <c r="E20" i="4"/>
  <c r="E37" i="4"/>
  <c r="E39" i="4" s="1"/>
  <c r="G20" i="4"/>
  <c r="D62" i="1"/>
  <c r="E62" i="1"/>
  <c r="C35" i="1" l="1"/>
  <c r="C22" i="1" s="1"/>
  <c r="C60" i="1" l="1"/>
  <c r="C8" i="1"/>
  <c r="C11" i="1"/>
  <c r="F33" i="4"/>
  <c r="G33" i="4"/>
  <c r="E33" i="4"/>
  <c r="E26" i="4"/>
  <c r="F26" i="4"/>
  <c r="G26" i="4"/>
  <c r="C59" i="1" l="1"/>
  <c r="C7" i="1"/>
  <c r="C56" i="1"/>
  <c r="C62" i="1" l="1"/>
</calcChain>
</file>

<file path=xl/sharedStrings.xml><?xml version="1.0" encoding="utf-8"?>
<sst xmlns="http://schemas.openxmlformats.org/spreadsheetml/2006/main" count="268" uniqueCount="148">
  <si>
    <t>31</t>
  </si>
  <si>
    <t>Rashodi za zaposlene</t>
  </si>
  <si>
    <t>311</t>
  </si>
  <si>
    <t>Plaće (Bruto)</t>
  </si>
  <si>
    <t>312</t>
  </si>
  <si>
    <t>Ostali rashodi za zaposlene</t>
  </si>
  <si>
    <t>313</t>
  </si>
  <si>
    <t>Doprinosi na plaće</t>
  </si>
  <si>
    <t>32</t>
  </si>
  <si>
    <t>Materijalni rashodi</t>
  </si>
  <si>
    <t>321</t>
  </si>
  <si>
    <t>Naknade troškova zaposlenima</t>
  </si>
  <si>
    <t>322</t>
  </si>
  <si>
    <t>Rashodi za materijal i energiju</t>
  </si>
  <si>
    <t>323</t>
  </si>
  <si>
    <t>Rashodi za usluge</t>
  </si>
  <si>
    <t>329</t>
  </si>
  <si>
    <t>Ostali nespomenuti rashodi poslovanja</t>
  </si>
  <si>
    <t>34</t>
  </si>
  <si>
    <t>Financijski rashodi</t>
  </si>
  <si>
    <t>343</t>
  </si>
  <si>
    <t>Ostali financijski rashodi</t>
  </si>
  <si>
    <t>42</t>
  </si>
  <si>
    <t>Rashodi za nabavu proizvedene dugotrajne imovine</t>
  </si>
  <si>
    <t>422</t>
  </si>
  <si>
    <t>Postrojenja i oprema</t>
  </si>
  <si>
    <t>Prijevozna sredstva</t>
  </si>
  <si>
    <t>II. POSEBNI DIO</t>
  </si>
  <si>
    <t>Članak 2.</t>
  </si>
  <si>
    <t>Ekonomska klasifikacija</t>
  </si>
  <si>
    <t>A. RAČUN PRIHODA I RASHODA</t>
  </si>
  <si>
    <t>6</t>
  </si>
  <si>
    <t>Prihodi poslovanja</t>
  </si>
  <si>
    <t>Pomoći iz inozemstva i od subjekata unutar općeg proračuna</t>
  </si>
  <si>
    <t>Prihodi od imovine</t>
  </si>
  <si>
    <t>Prihodi od financijske imovine</t>
  </si>
  <si>
    <t>66</t>
  </si>
  <si>
    <t>Prihodi od prodaje proizvoda i robe te pruženih usluga i prihodi od donacija</t>
  </si>
  <si>
    <t>661</t>
  </si>
  <si>
    <t>Prihodi od prodaje proizvoda i robe te pruženih usluga</t>
  </si>
  <si>
    <t>7</t>
  </si>
  <si>
    <t>Prihodi od prodaje nefinancijske imovine</t>
  </si>
  <si>
    <t>3</t>
  </si>
  <si>
    <t>Rashodi poslovanja</t>
  </si>
  <si>
    <t>324</t>
  </si>
  <si>
    <t>4</t>
  </si>
  <si>
    <t>Rashodi za nabavu nefinancijske imovine</t>
  </si>
  <si>
    <t>423</t>
  </si>
  <si>
    <t>B. RAČUN ZADUŽIVANJA/FINANCIRANJA</t>
  </si>
  <si>
    <t>8</t>
  </si>
  <si>
    <t>Primici od financijske imovine i zaduživanja</t>
  </si>
  <si>
    <t>5</t>
  </si>
  <si>
    <t>Izdaci za financijsku imovinu i otplate zajmova</t>
  </si>
  <si>
    <t>9</t>
  </si>
  <si>
    <t>Vlastiti izvori</t>
  </si>
  <si>
    <t>92</t>
  </si>
  <si>
    <t>Rezultat poslovanja</t>
  </si>
  <si>
    <t>922</t>
  </si>
  <si>
    <t>Višak prihoda</t>
  </si>
  <si>
    <t>Manjak prihoda</t>
  </si>
  <si>
    <t>Izvori financiranja - prihodi:</t>
  </si>
  <si>
    <t>Brojčana oznaka i naziv</t>
  </si>
  <si>
    <t xml:space="preserve">Izvor 1. </t>
  </si>
  <si>
    <t>OPĆI PRIHODI I PRIMICI</t>
  </si>
  <si>
    <t xml:space="preserve">Izvor 2. </t>
  </si>
  <si>
    <t>VLASTITI PRIHODI</t>
  </si>
  <si>
    <t xml:space="preserve">Izvor 4. </t>
  </si>
  <si>
    <t>POMOĆI</t>
  </si>
  <si>
    <t>Prihodi iz nadležnog proračuna i od HZZO-a temeljem ugovornih obveza</t>
  </si>
  <si>
    <t>Prihodi iz nadležnog proračuna za financiranje redovne djelatnosti proračunskih korisnika</t>
  </si>
  <si>
    <t>I. OPĆI DIO</t>
  </si>
  <si>
    <t>Članak 1.</t>
  </si>
  <si>
    <t>Prihodi ukupno</t>
  </si>
  <si>
    <t>Rashodi ukupno</t>
  </si>
  <si>
    <t>RAZLIKA − VIŠAK/MANJAK</t>
  </si>
  <si>
    <t>NETO ZADUŽIVANJE/FINANCIRANJE</t>
  </si>
  <si>
    <t/>
  </si>
  <si>
    <t>C. RASPOLOŽIVA SREDSTVA IZ PRETHODNIH GODINA (VIŠAK PRIHODA I REZERVIRANJA)</t>
  </si>
  <si>
    <t>UKUPAN DONOS VIŠKA/MANJKA IZ PRETHODNE GODINE</t>
  </si>
  <si>
    <t>Višak prihoda iz prethodne godine koji će se rasporediti</t>
  </si>
  <si>
    <t>Manjak prihoda iz prethodne godine za pokriće</t>
  </si>
  <si>
    <t>RAZLIKA VIŠAK/MANJAK IZ PRETHODNE GODINE KOJI ĆE SE POKRITI/RASPOREDITI</t>
  </si>
  <si>
    <t>UKUPNO PRORAČUN (A.+B.+C.)</t>
  </si>
  <si>
    <t>Naziv</t>
  </si>
  <si>
    <t>PRIHODI I PRIMICI</t>
  </si>
  <si>
    <t>RASHODI I IZDACI</t>
  </si>
  <si>
    <t>VIŠAK/MANJAK +
NETO ZADUŽIVANJE/FINANCIRANJE +
RAZLIKA VIŠAK/MANJAK IZ PRETHODNE GODINE KOJI ĆE SE POKRITI/RASPOREDITI</t>
  </si>
  <si>
    <t>Prihodi od upravnih i administrativnih pristojbi, pristojbi po posebnim propisima i naknada</t>
  </si>
  <si>
    <t>Prihodi po posebnim propisima</t>
  </si>
  <si>
    <t>Pomoći od izvanproračunskih korisnika</t>
  </si>
  <si>
    <t>Pomoći proračunskim korsnicima iz proračuna koji im nije nadležan</t>
  </si>
  <si>
    <t>Donacije od pravnih i fizičkih osoba izvan općeg proračuna</t>
  </si>
  <si>
    <t>Izvor 3.</t>
  </si>
  <si>
    <t>POSEBNE NAMJENE</t>
  </si>
  <si>
    <t>Izvor 5.</t>
  </si>
  <si>
    <t>DONACIJE</t>
  </si>
  <si>
    <t>Glava 00440 DJEČJI VRTIĆI</t>
  </si>
  <si>
    <t xml:space="preserve">C. RASPOLOŽIVA SREDSTVA IZ PRETHODNIH GODINA </t>
  </si>
  <si>
    <t>Ostali rashodi</t>
  </si>
  <si>
    <t>Kazne, penali i naknade štete</t>
  </si>
  <si>
    <t>Izvor 6.</t>
  </si>
  <si>
    <t>PRIHODI OD NEFINANCIJSKE IMOVINE</t>
  </si>
  <si>
    <t>Proračun 2020.</t>
  </si>
  <si>
    <t>Proračun                2020.</t>
  </si>
  <si>
    <t>Prihodi od prodaje prijevoznih sredstava</t>
  </si>
  <si>
    <t>Prihod od prodaje prijevoznog sredstva</t>
  </si>
  <si>
    <t xml:space="preserve">Naknade troškova za stručno osposobljavanje                                                        </t>
  </si>
  <si>
    <t>III.        ZAVRŠNE  ODREDBE</t>
  </si>
  <si>
    <t xml:space="preserve">III </t>
  </si>
  <si>
    <t xml:space="preserve">                                                                                                                        Članak  4.</t>
  </si>
  <si>
    <t xml:space="preserve">                                                                                                                                                                     Mateja  Velić</t>
  </si>
  <si>
    <t>Proračun
2020.</t>
  </si>
  <si>
    <t>Vrsta rashoda / izdataka</t>
  </si>
  <si>
    <t>Pror.
klas.</t>
  </si>
  <si>
    <t>Članak 3.</t>
  </si>
  <si>
    <t xml:space="preserve">Ostali financijski rashodi </t>
  </si>
  <si>
    <t xml:space="preserve">Na temelju članka 29. Zakona o proračunu (Narodne novine br. 87/08., 136/12. i 15/15.) i članka 41. alineja 4. Statuta Dječjeg vrtića Grigor Vitez (Službene vijesti Grada Samobora br. 4/19.) Upravno vijeće DV Grigor Vitez na svojoj 34. sjednici održanoj 06.05.2020. godine donijelo je </t>
  </si>
  <si>
    <t>U Financijskom planu Dječjeg vrtića Grigor Vitez  za 2020. godin i projekcijama za 2021. i 2022. godinu, u članku 1. stupac Proračun 2020. mijenja se i kako slijedi:</t>
  </si>
  <si>
    <t xml:space="preserve">Izmjena </t>
  </si>
  <si>
    <t xml:space="preserve">Novi plan 2020. </t>
  </si>
  <si>
    <t>Proračunski korisnik  26338</t>
  </si>
  <si>
    <t>DJEČJI VRTIĆ  GRIGOR VITEZ SAMOBOR</t>
  </si>
  <si>
    <t>Program  4090</t>
  </si>
  <si>
    <t>DRUŠTVENA BRIGA O DJECI PREDŠKOLSKE DOBI</t>
  </si>
  <si>
    <t>Aktivnost  A409001</t>
  </si>
  <si>
    <t>Redovna djelatnost dječjeg vrtića</t>
  </si>
  <si>
    <t>Izvor   1.</t>
  </si>
  <si>
    <t>Funkcijska klasifikacija   0911</t>
  </si>
  <si>
    <t>Predškolsko obrazovanje</t>
  </si>
  <si>
    <t>Izvor   3.</t>
  </si>
  <si>
    <t>PRIHODI ZA POSEBNE NAMJENE</t>
  </si>
  <si>
    <t>Izvor   5.</t>
  </si>
  <si>
    <t>Izvor   6.</t>
  </si>
  <si>
    <t>PRIHODI OD PRODAJE NEFINANCIJSKE IMOVINE</t>
  </si>
  <si>
    <t>Aktivnost  A409008</t>
  </si>
  <si>
    <t>Programi javnih potreba - predškola i TUR</t>
  </si>
  <si>
    <t>Izvor   4.</t>
  </si>
  <si>
    <t>Kapitalni projekt  K409001</t>
  </si>
  <si>
    <t>Nabava nefinancijske imovine</t>
  </si>
  <si>
    <t>Izvor   2.</t>
  </si>
  <si>
    <t>Novi plan 2020.</t>
  </si>
  <si>
    <t>Financijski plan  i projekcija za 2021. i 2022. godinu objavit će se na službenoj  internet  stranici  Dječjeg vrtića  Grigor Vitez, a stupaju na snagu danom objave.</t>
  </si>
  <si>
    <t>URBROJ: 238/27/71/02-20-1                                                                                                     PREDSJEDNICA UPRAVNOG VIJEĆA</t>
  </si>
  <si>
    <t>KLASA: 003-09/20-02/14</t>
  </si>
  <si>
    <t xml:space="preserve">U članku 2. stipac Proračun 2020. mijenja se kako slijedi: </t>
  </si>
  <si>
    <t>Izmjena</t>
  </si>
  <si>
    <t>U članku 3. stupac Proračun 2020. mijenja se kako slijedi:</t>
  </si>
  <si>
    <t>I. IZMJENE I DOPUNE FINANCIJSKOG PLANA DJEČJEG VRTIĆA GRIGOR  VITEZ  ZA  2020. GODINU I PROJEKCIJE ZA 2021. I 2022.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</si>
</sst>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rgb="FF000000"/>
      <name val="Geneva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Times New Roman"/>
      <family val="1"/>
      <charset val="238"/>
    </font>
    <font>
      <sz val="8"/>
      <color indexed="8"/>
      <name val="Arimo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charset val="238"/>
    </font>
    <font>
      <b/>
      <sz val="11"/>
      <color rgb="FFFF9900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0"/>
      <color rgb="FF0000FF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0000FF"/>
      <name val="Arial"/>
      <family val="2"/>
      <charset val="238"/>
    </font>
    <font>
      <sz val="19"/>
      <color rgb="FF3366FF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11"/>
      <color rgb="FF80808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333399"/>
      <name val="Calibri"/>
      <family val="2"/>
      <charset val="238"/>
    </font>
    <font>
      <b/>
      <sz val="10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38"/>
    </font>
    <font>
      <b/>
      <sz val="10"/>
      <color indexed="8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99CCFF"/>
        <bgColor rgb="FF99CCFF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969696"/>
        <bgColor rgb="FF969696"/>
      </patternFill>
    </fill>
    <fill>
      <patternFill patternType="solid">
        <fgColor rgb="FF00CCFF"/>
        <bgColor rgb="FF00CCFF"/>
      </patternFill>
    </fill>
    <fill>
      <patternFill patternType="solid">
        <fgColor rgb="FF99CC00"/>
        <bgColor rgb="FF99CC00"/>
      </patternFill>
    </fill>
    <fill>
      <patternFill patternType="solid">
        <fgColor rgb="FF666699"/>
        <bgColor rgb="FF666699"/>
      </patternFill>
    </fill>
    <fill>
      <patternFill patternType="solid">
        <fgColor rgb="FFFFFFCC"/>
        <bgColor rgb="FFFFFFCC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rgb="FFCCFFFF"/>
      </left>
      <right style="thin">
        <color rgb="FF3366FF"/>
      </right>
      <top style="medium">
        <color rgb="FFCCFFFF"/>
      </top>
      <bottom style="thin">
        <color rgb="FF3366FF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107">
    <xf numFmtId="0" fontId="0" fillId="0" borderId="0"/>
    <xf numFmtId="0" fontId="3" fillId="0" borderId="0"/>
    <xf numFmtId="0" fontId="5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7" fillId="0" borderId="0" applyNumberFormat="0" applyFont="0" applyBorder="0" applyProtection="0"/>
    <xf numFmtId="0" fontId="1" fillId="0" borderId="0"/>
    <xf numFmtId="0" fontId="6" fillId="0" borderId="0" applyNumberFormat="0" applyBorder="0" applyProtection="0">
      <alignment wrapText="1"/>
    </xf>
    <xf numFmtId="0" fontId="7" fillId="8" borderId="0" applyNumberFormat="0" applyFont="0" applyBorder="0" applyAlignment="0" applyProtection="0"/>
    <xf numFmtId="0" fontId="7" fillId="9" borderId="0" applyNumberFormat="0" applyFont="0" applyBorder="0" applyAlignment="0" applyProtection="0"/>
    <xf numFmtId="0" fontId="7" fillId="10" borderId="0" applyNumberFormat="0" applyFont="0" applyBorder="0" applyAlignment="0" applyProtection="0"/>
    <xf numFmtId="0" fontId="7" fillId="11" borderId="0" applyNumberFormat="0" applyFont="0" applyBorder="0" applyAlignment="0" applyProtection="0"/>
    <xf numFmtId="0" fontId="7" fillId="12" borderId="0" applyNumberFormat="0" applyFont="0" applyBorder="0" applyAlignment="0" applyProtection="0"/>
    <xf numFmtId="0" fontId="7" fillId="13" borderId="0" applyNumberFormat="0" applyFont="0" applyBorder="0" applyAlignment="0" applyProtection="0"/>
    <xf numFmtId="0" fontId="7" fillId="14" borderId="0" applyNumberFormat="0" applyFont="0" applyBorder="0" applyAlignment="0" applyProtection="0"/>
    <xf numFmtId="0" fontId="7" fillId="15" borderId="0" applyNumberFormat="0" applyFont="0" applyBorder="0" applyAlignment="0" applyProtection="0"/>
    <xf numFmtId="0" fontId="7" fillId="11" borderId="0" applyNumberFormat="0" applyFont="0" applyBorder="0" applyAlignment="0" applyProtection="0"/>
    <xf numFmtId="0" fontId="7" fillId="16" borderId="0" applyNumberFormat="0" applyFont="0" applyBorder="0" applyAlignment="0" applyProtection="0"/>
    <xf numFmtId="0" fontId="7" fillId="17" borderId="0" applyNumberFormat="0" applyFont="0" applyBorder="0" applyAlignment="0" applyProtection="0"/>
    <xf numFmtId="0" fontId="7" fillId="16" borderId="0" applyNumberFormat="0" applyFont="0" applyBorder="0" applyAlignment="0" applyProtection="0"/>
    <xf numFmtId="0" fontId="11" fillId="18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21" applyNumberFormat="0" applyAlignment="0" applyProtection="0"/>
    <xf numFmtId="0" fontId="13" fillId="9" borderId="0" applyNumberFormat="0" applyBorder="0" applyAlignment="0" applyProtection="0"/>
    <xf numFmtId="0" fontId="14" fillId="0" borderId="22" applyNumberFormat="0" applyFill="0" applyAlignment="0" applyProtection="0"/>
    <xf numFmtId="0" fontId="15" fillId="0" borderId="23" applyNumberFormat="0" applyFill="0" applyAlignment="0" applyProtection="0"/>
    <xf numFmtId="0" fontId="16" fillId="0" borderId="24" applyNumberFormat="0" applyFill="0" applyAlignment="0" applyProtection="0"/>
    <xf numFmtId="0" fontId="16" fillId="0" borderId="0" applyNumberFormat="0" applyFill="0" applyBorder="0" applyAlignment="0" applyProtection="0"/>
    <xf numFmtId="0" fontId="17" fillId="27" borderId="0" applyNumberFormat="0" applyBorder="0" applyAlignment="0" applyProtection="0"/>
    <xf numFmtId="0" fontId="7" fillId="0" borderId="0"/>
    <xf numFmtId="0" fontId="10" fillId="0" borderId="0"/>
    <xf numFmtId="0" fontId="3" fillId="0" borderId="0"/>
    <xf numFmtId="0" fontId="6" fillId="0" borderId="0" applyNumberFormat="0" applyBorder="0" applyProtection="0">
      <alignment wrapText="1"/>
    </xf>
    <xf numFmtId="0" fontId="10" fillId="0" borderId="0"/>
    <xf numFmtId="0" fontId="6" fillId="0" borderId="0" applyNumberFormat="0" applyBorder="0" applyProtection="0">
      <alignment wrapText="1"/>
    </xf>
    <xf numFmtId="0" fontId="7" fillId="0" borderId="0" applyNumberFormat="0" applyFont="0" applyBorder="0" applyProtection="0"/>
    <xf numFmtId="0" fontId="7" fillId="0" borderId="0" applyNumberFormat="0" applyFont="0" applyBorder="0" applyProtection="0"/>
    <xf numFmtId="0" fontId="6" fillId="0" borderId="0" applyNumberFormat="0" applyBorder="0" applyProtection="0">
      <alignment wrapText="1"/>
    </xf>
    <xf numFmtId="0" fontId="7" fillId="0" borderId="0" applyNumberFormat="0" applyFont="0" applyBorder="0" applyProtection="0"/>
    <xf numFmtId="0" fontId="3" fillId="0" borderId="0">
      <alignment wrapText="1"/>
    </xf>
    <xf numFmtId="0" fontId="7" fillId="0" borderId="0" applyNumberFormat="0" applyFont="0" applyBorder="0" applyProtection="0"/>
    <xf numFmtId="0" fontId="18" fillId="0" borderId="0" applyNumberFormat="0" applyBorder="0" applyProtection="0"/>
    <xf numFmtId="0" fontId="7" fillId="0" borderId="0" applyNumberFormat="0" applyFont="0" applyBorder="0" applyProtection="0"/>
    <xf numFmtId="0" fontId="7" fillId="0" borderId="0" applyNumberFormat="0" applyFont="0" applyBorder="0" applyProtection="0"/>
    <xf numFmtId="0" fontId="7" fillId="0" borderId="0" applyNumberFormat="0" applyFont="0" applyBorder="0" applyProtection="0"/>
    <xf numFmtId="0" fontId="7" fillId="0" borderId="0" applyNumberFormat="0" applyFont="0" applyBorder="0" applyProtection="0"/>
    <xf numFmtId="0" fontId="19" fillId="0" borderId="25" applyNumberFormat="0" applyFill="0" applyAlignment="0" applyProtection="0"/>
    <xf numFmtId="0" fontId="20" fillId="28" borderId="26" applyNumberFormat="0" applyAlignment="0" applyProtection="0"/>
    <xf numFmtId="4" fontId="6" fillId="27" borderId="27" applyProtection="0">
      <alignment vertical="center"/>
    </xf>
    <xf numFmtId="4" fontId="21" fillId="27" borderId="28" applyProtection="0">
      <alignment vertical="center"/>
    </xf>
    <xf numFmtId="4" fontId="22" fillId="27" borderId="28" applyProtection="0">
      <alignment horizontal="left" vertical="center" indent="1"/>
    </xf>
    <xf numFmtId="0" fontId="22" fillId="27" borderId="28" applyNumberFormat="0" applyProtection="0">
      <alignment horizontal="left" vertical="top" indent="1"/>
    </xf>
    <xf numFmtId="4" fontId="22" fillId="29" borderId="0" applyBorder="0" applyProtection="0">
      <alignment horizontal="left" vertical="center" indent="1"/>
    </xf>
    <xf numFmtId="4" fontId="6" fillId="9" borderId="28" applyProtection="0">
      <alignment horizontal="right" vertical="center"/>
    </xf>
    <xf numFmtId="4" fontId="6" fillId="14" borderId="28" applyProtection="0">
      <alignment horizontal="right" vertical="center"/>
    </xf>
    <xf numFmtId="4" fontId="6" fillId="23" borderId="28" applyProtection="0">
      <alignment horizontal="right" vertical="center"/>
    </xf>
    <xf numFmtId="4" fontId="6" fillId="17" borderId="28" applyProtection="0">
      <alignment horizontal="right" vertical="center"/>
    </xf>
    <xf numFmtId="4" fontId="6" fillId="21" borderId="28" applyProtection="0">
      <alignment horizontal="right" vertical="center"/>
    </xf>
    <xf numFmtId="4" fontId="6" fillId="25" borderId="28" applyProtection="0">
      <alignment horizontal="right" vertical="center"/>
    </xf>
    <xf numFmtId="4" fontId="6" fillId="24" borderId="28" applyProtection="0">
      <alignment horizontal="right" vertical="center"/>
    </xf>
    <xf numFmtId="4" fontId="6" fillId="30" borderId="28" applyProtection="0">
      <alignment horizontal="right" vertical="center"/>
    </xf>
    <xf numFmtId="4" fontId="6" fillId="15" borderId="28" applyProtection="0">
      <alignment horizontal="right" vertical="center"/>
    </xf>
    <xf numFmtId="4" fontId="22" fillId="0" borderId="29" applyFill="0" applyProtection="0">
      <alignment horizontal="left" vertical="center" indent="1"/>
    </xf>
    <xf numFmtId="4" fontId="6" fillId="12" borderId="0" applyBorder="0" applyProtection="0">
      <alignment horizontal="left" vertical="center" indent="1"/>
    </xf>
    <xf numFmtId="4" fontId="23" fillId="31" borderId="0" applyBorder="0" applyProtection="0">
      <alignment horizontal="left" vertical="center" indent="1"/>
    </xf>
    <xf numFmtId="4" fontId="22" fillId="29" borderId="28" applyProtection="0">
      <alignment horizontal="center" vertical="top"/>
    </xf>
    <xf numFmtId="4" fontId="6" fillId="12" borderId="0" applyBorder="0" applyProtection="0">
      <alignment horizontal="left" vertical="center" indent="1"/>
    </xf>
    <xf numFmtId="4" fontId="6" fillId="29" borderId="0" applyBorder="0" applyProtection="0">
      <alignment horizontal="left" vertical="center" indent="1"/>
    </xf>
    <xf numFmtId="0" fontId="6" fillId="31" borderId="28" applyNumberFormat="0" applyProtection="0">
      <alignment horizontal="left" vertical="center" indent="1"/>
    </xf>
    <xf numFmtId="0" fontId="6" fillId="31" borderId="28" applyNumberFormat="0" applyProtection="0">
      <alignment horizontal="left" vertical="top" indent="1"/>
    </xf>
    <xf numFmtId="0" fontId="6" fillId="29" borderId="28" applyNumberFormat="0" applyProtection="0">
      <alignment horizontal="left" vertical="center" indent="1"/>
    </xf>
    <xf numFmtId="0" fontId="6" fillId="29" borderId="28" applyNumberFormat="0" applyProtection="0">
      <alignment horizontal="left" vertical="top" indent="1"/>
    </xf>
    <xf numFmtId="0" fontId="6" fillId="16" borderId="28" applyNumberFormat="0" applyProtection="0">
      <alignment horizontal="left" vertical="center" indent="1"/>
    </xf>
    <xf numFmtId="0" fontId="6" fillId="16" borderId="28" applyNumberFormat="0" applyProtection="0">
      <alignment horizontal="left" vertical="top" indent="1"/>
    </xf>
    <xf numFmtId="0" fontId="24" fillId="12" borderId="28" applyNumberFormat="0" applyProtection="0">
      <alignment horizontal="left" vertical="center" indent="1"/>
    </xf>
    <xf numFmtId="0" fontId="24" fillId="12" borderId="28" applyNumberFormat="0" applyProtection="0">
      <alignment horizontal="left" vertical="center" indent="1"/>
    </xf>
    <xf numFmtId="0" fontId="6" fillId="12" borderId="28" applyNumberFormat="0" applyProtection="0">
      <alignment horizontal="left" vertical="top" indent="1"/>
    </xf>
    <xf numFmtId="0" fontId="6" fillId="0" borderId="0" applyNumberFormat="0" applyBorder="0" applyProtection="0"/>
    <xf numFmtId="4" fontId="6" fillId="32" borderId="28" applyProtection="0">
      <alignment vertical="center"/>
    </xf>
    <xf numFmtId="4" fontId="25" fillId="32" borderId="28" applyProtection="0">
      <alignment vertical="center"/>
    </xf>
    <xf numFmtId="4" fontId="6" fillId="32" borderId="28" applyProtection="0">
      <alignment horizontal="left" vertical="center" indent="1"/>
    </xf>
    <xf numFmtId="0" fontId="6" fillId="32" borderId="28" applyNumberFormat="0" applyProtection="0">
      <alignment horizontal="left" vertical="top" indent="1"/>
    </xf>
    <xf numFmtId="4" fontId="6" fillId="33" borderId="27" applyProtection="0">
      <alignment horizontal="right" vertical="center"/>
    </xf>
    <xf numFmtId="4" fontId="25" fillId="12" borderId="28" applyProtection="0">
      <alignment horizontal="right" vertical="center"/>
    </xf>
    <xf numFmtId="4" fontId="6" fillId="29" borderId="28" applyProtection="0">
      <alignment horizontal="left" vertical="center" indent="1"/>
    </xf>
    <xf numFmtId="0" fontId="22" fillId="29" borderId="28" applyNumberFormat="0" applyProtection="0">
      <alignment horizontal="center" vertical="top" wrapText="1"/>
    </xf>
    <xf numFmtId="4" fontId="26" fillId="33" borderId="0" applyBorder="0" applyProtection="0">
      <alignment horizontal="left" vertical="center" indent="1"/>
    </xf>
    <xf numFmtId="4" fontId="27" fillId="12" borderId="28" applyProtection="0">
      <alignment horizontal="right" vertical="center"/>
    </xf>
    <xf numFmtId="0" fontId="28" fillId="0" borderId="0" applyNumberFormat="0" applyFill="0" applyBorder="0" applyAlignment="0" applyProtection="0"/>
    <xf numFmtId="0" fontId="29" fillId="0" borderId="30" applyNumberFormat="0" applyFill="0" applyAlignment="0" applyProtection="0"/>
    <xf numFmtId="0" fontId="30" fillId="13" borderId="21" applyNumberFormat="0" applyAlignment="0" applyProtection="0"/>
    <xf numFmtId="0" fontId="3" fillId="0" borderId="0"/>
    <xf numFmtId="0" fontId="46" fillId="0" borderId="0"/>
    <xf numFmtId="0" fontId="3" fillId="0" borderId="0"/>
    <xf numFmtId="0" fontId="6" fillId="0" borderId="0" applyNumberFormat="0" applyFont="0" applyBorder="0" applyProtection="0"/>
    <xf numFmtId="0" fontId="6" fillId="0" borderId="0" applyNumberFormat="0" applyFont="0" applyBorder="0" applyProtection="0"/>
    <xf numFmtId="0" fontId="6" fillId="0" borderId="0" applyNumberFormat="0" applyFont="0" applyBorder="0" applyProtection="0"/>
  </cellStyleXfs>
  <cellXfs count="143">
    <xf numFmtId="0" fontId="0" fillId="0" borderId="0" xfId="0"/>
    <xf numFmtId="0" fontId="4" fillId="0" borderId="0" xfId="1" applyFont="1" applyAlignment="1">
      <alignment vertical="center" wrapText="1"/>
    </xf>
    <xf numFmtId="3" fontId="4" fillId="0" borderId="0" xfId="1" applyNumberFormat="1" applyFont="1" applyAlignment="1">
      <alignment vertical="center"/>
    </xf>
    <xf numFmtId="0" fontId="8" fillId="0" borderId="0" xfId="0" applyFont="1"/>
    <xf numFmtId="3" fontId="8" fillId="0" borderId="0" xfId="0" applyNumberFormat="1" applyFont="1"/>
    <xf numFmtId="0" fontId="4" fillId="0" borderId="0" xfId="1" applyFont="1" applyAlignment="1">
      <alignment vertical="center"/>
    </xf>
    <xf numFmtId="0" fontId="9" fillId="0" borderId="0" xfId="0" applyFont="1" applyFill="1" applyBorder="1" applyAlignment="1" applyProtection="1">
      <alignment vertical="center" wrapText="1"/>
    </xf>
    <xf numFmtId="3" fontId="4" fillId="0" borderId="0" xfId="1" applyNumberFormat="1" applyFont="1" applyFill="1" applyAlignment="1">
      <alignment vertical="center"/>
    </xf>
    <xf numFmtId="3" fontId="0" fillId="0" borderId="0" xfId="0" applyNumberFormat="1"/>
    <xf numFmtId="3" fontId="32" fillId="6" borderId="2" xfId="0" applyNumberFormat="1" applyFont="1" applyFill="1" applyBorder="1" applyAlignment="1" applyProtection="1">
      <alignment horizontal="center" wrapText="1"/>
    </xf>
    <xf numFmtId="0" fontId="38" fillId="0" borderId="0" xfId="0" applyFont="1"/>
    <xf numFmtId="3" fontId="32" fillId="6" borderId="2" xfId="0" applyNumberFormat="1" applyFont="1" applyFill="1" applyBorder="1" applyAlignment="1" applyProtection="1">
      <alignment horizontal="center" vertical="center" wrapText="1"/>
    </xf>
    <xf numFmtId="3" fontId="32" fillId="6" borderId="3" xfId="0" applyNumberFormat="1" applyFont="1" applyFill="1" applyBorder="1" applyAlignment="1" applyProtection="1">
      <alignment horizontal="center" vertical="center" wrapText="1"/>
    </xf>
    <xf numFmtId="3" fontId="32" fillId="0" borderId="0" xfId="1" applyNumberFormat="1" applyFont="1" applyAlignment="1">
      <alignment vertical="center"/>
    </xf>
    <xf numFmtId="0" fontId="33" fillId="0" borderId="0" xfId="1" applyFont="1" applyAlignment="1">
      <alignment vertical="center" wrapText="1"/>
    </xf>
    <xf numFmtId="3" fontId="33" fillId="0" borderId="0" xfId="1" applyNumberFormat="1" applyFont="1" applyAlignment="1">
      <alignment vertical="center"/>
    </xf>
    <xf numFmtId="4" fontId="31" fillId="7" borderId="0" xfId="1" applyNumberFormat="1" applyFont="1" applyFill="1" applyAlignment="1">
      <alignment vertical="center"/>
    </xf>
    <xf numFmtId="4" fontId="31" fillId="7" borderId="0" xfId="1" applyNumberFormat="1" applyFont="1" applyFill="1" applyAlignment="1">
      <alignment vertical="center" wrapText="1"/>
    </xf>
    <xf numFmtId="3" fontId="31" fillId="7" borderId="0" xfId="1" applyNumberFormat="1" applyFont="1" applyFill="1" applyAlignment="1">
      <alignment vertical="center"/>
    </xf>
    <xf numFmtId="3" fontId="32" fillId="0" borderId="0" xfId="1" applyNumberFormat="1" applyFont="1" applyAlignment="1">
      <alignment horizontal="left" vertical="top"/>
    </xf>
    <xf numFmtId="4" fontId="32" fillId="0" borderId="0" xfId="1" applyNumberFormat="1" applyFont="1" applyAlignment="1">
      <alignment vertical="center" wrapText="1"/>
    </xf>
    <xf numFmtId="3" fontId="33" fillId="0" borderId="0" xfId="1" applyNumberFormat="1" applyFont="1" applyAlignment="1">
      <alignment horizontal="left" vertical="top"/>
    </xf>
    <xf numFmtId="4" fontId="33" fillId="0" borderId="0" xfId="1" applyNumberFormat="1" applyFont="1" applyAlignment="1">
      <alignment vertical="center" wrapText="1"/>
    </xf>
    <xf numFmtId="4" fontId="32" fillId="0" borderId="0" xfId="1" applyNumberFormat="1" applyFont="1" applyAlignment="1">
      <alignment vertical="center"/>
    </xf>
    <xf numFmtId="4" fontId="33" fillId="0" borderId="0" xfId="1" applyNumberFormat="1" applyFont="1" applyAlignment="1">
      <alignment vertical="center"/>
    </xf>
    <xf numFmtId="3" fontId="3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left" vertical="center"/>
    </xf>
    <xf numFmtId="0" fontId="33" fillId="0" borderId="0" xfId="1" applyFont="1" applyAlignment="1">
      <alignment vertical="center"/>
    </xf>
    <xf numFmtId="0" fontId="32" fillId="0" borderId="0" xfId="1" applyFont="1" applyAlignment="1">
      <alignment vertical="center"/>
    </xf>
    <xf numFmtId="0" fontId="40" fillId="0" borderId="4" xfId="0" applyFont="1" applyFill="1" applyBorder="1" applyAlignment="1" applyProtection="1">
      <alignment vertical="center" wrapText="1"/>
    </xf>
    <xf numFmtId="3" fontId="40" fillId="0" borderId="0" xfId="0" applyNumberFormat="1" applyFont="1" applyFill="1" applyBorder="1" applyAlignment="1" applyProtection="1">
      <alignment vertical="center" wrapText="1"/>
    </xf>
    <xf numFmtId="0" fontId="40" fillId="0" borderId="0" xfId="0" applyFont="1" applyFill="1" applyBorder="1" applyAlignment="1" applyProtection="1">
      <alignment vertical="center" wrapText="1"/>
    </xf>
    <xf numFmtId="0" fontId="37" fillId="0" borderId="5" xfId="5" applyFont="1" applyFill="1" applyBorder="1" applyAlignment="1">
      <alignment horizontal="center" vertical="center" wrapText="1"/>
    </xf>
    <xf numFmtId="0" fontId="36" fillId="0" borderId="0" xfId="5" applyFont="1" applyFill="1" applyAlignment="1">
      <alignment vertical="center"/>
    </xf>
    <xf numFmtId="3" fontId="37" fillId="0" borderId="0" xfId="0" applyNumberFormat="1" applyFont="1" applyFill="1" applyBorder="1" applyAlignment="1">
      <alignment horizontal="right" vertical="center" wrapText="1" readingOrder="1"/>
    </xf>
    <xf numFmtId="3" fontId="36" fillId="0" borderId="0" xfId="0" applyNumberFormat="1" applyFont="1" applyFill="1" applyBorder="1" applyAlignment="1">
      <alignment horizontal="right" vertical="center" wrapText="1" readingOrder="1"/>
    </xf>
    <xf numFmtId="0" fontId="36" fillId="0" borderId="0" xfId="5" applyFont="1" applyFill="1" applyAlignment="1">
      <alignment horizontal="left"/>
    </xf>
    <xf numFmtId="3" fontId="38" fillId="0" borderId="0" xfId="0" applyNumberFormat="1" applyFont="1"/>
    <xf numFmtId="0" fontId="39" fillId="0" borderId="10" xfId="4" applyFont="1" applyFill="1" applyBorder="1" applyAlignment="1">
      <alignment horizontal="left"/>
    </xf>
    <xf numFmtId="0" fontId="39" fillId="0" borderId="11" xfId="4" applyFont="1" applyFill="1" applyBorder="1" applyAlignment="1">
      <alignment horizontal="left"/>
    </xf>
    <xf numFmtId="3" fontId="39" fillId="0" borderId="9" xfId="7" applyNumberFormat="1" applyFont="1" applyFill="1" applyBorder="1" applyAlignment="1">
      <alignment horizontal="right" vertical="center"/>
    </xf>
    <xf numFmtId="0" fontId="41" fillId="0" borderId="9" xfId="0" applyFont="1" applyBorder="1"/>
    <xf numFmtId="3" fontId="42" fillId="0" borderId="11" xfId="3" applyNumberFormat="1" applyFont="1" applyFill="1" applyBorder="1" applyAlignment="1"/>
    <xf numFmtId="3" fontId="42" fillId="0" borderId="9" xfId="7" applyNumberFormat="1" applyFont="1" applyFill="1" applyBorder="1" applyAlignment="1">
      <alignment horizontal="right" vertical="center"/>
    </xf>
    <xf numFmtId="0" fontId="39" fillId="0" borderId="10" xfId="2" applyFont="1" applyFill="1" applyBorder="1" applyAlignment="1">
      <alignment horizontal="left" vertical="top"/>
    </xf>
    <xf numFmtId="0" fontId="39" fillId="0" borderId="11" xfId="2" applyFont="1" applyFill="1" applyBorder="1" applyAlignment="1">
      <alignment horizontal="justify" vertical="top"/>
    </xf>
    <xf numFmtId="3" fontId="39" fillId="0" borderId="11" xfId="3" applyNumberFormat="1" applyFont="1" applyFill="1" applyBorder="1" applyAlignment="1"/>
    <xf numFmtId="0" fontId="42" fillId="0" borderId="0" xfId="2" applyFont="1" applyFill="1" applyAlignment="1">
      <alignment horizontal="justify" vertical="top"/>
    </xf>
    <xf numFmtId="3" fontId="42" fillId="0" borderId="0" xfId="3" applyNumberFormat="1" applyFont="1" applyFill="1" applyAlignment="1"/>
    <xf numFmtId="0" fontId="39" fillId="0" borderId="0" xfId="4" applyFont="1" applyFill="1" applyAlignment="1">
      <alignment horizontal="left"/>
    </xf>
    <xf numFmtId="0" fontId="42" fillId="0" borderId="0" xfId="4" applyFont="1" applyFill="1" applyAlignment="1">
      <alignment horizontal="left"/>
    </xf>
    <xf numFmtId="0" fontId="41" fillId="0" borderId="14" xfId="0" applyFont="1" applyBorder="1"/>
    <xf numFmtId="3" fontId="42" fillId="0" borderId="15" xfId="3" applyNumberFormat="1" applyFont="1" applyFill="1" applyBorder="1" applyAlignment="1"/>
    <xf numFmtId="3" fontId="42" fillId="0" borderId="9" xfId="4" applyNumberFormat="1" applyFont="1" applyFill="1" applyBorder="1" applyAlignment="1">
      <alignment horizontal="right"/>
    </xf>
    <xf numFmtId="3" fontId="42" fillId="0" borderId="2" xfId="3" applyNumberFormat="1" applyFont="1" applyFill="1" applyBorder="1" applyAlignment="1"/>
    <xf numFmtId="3" fontId="42" fillId="0" borderId="3" xfId="3" applyNumberFormat="1" applyFont="1" applyFill="1" applyBorder="1" applyAlignment="1"/>
    <xf numFmtId="3" fontId="39" fillId="0" borderId="9" xfId="4" applyNumberFormat="1" applyFont="1" applyFill="1" applyBorder="1" applyAlignment="1">
      <alignment horizontal="right"/>
    </xf>
    <xf numFmtId="0" fontId="39" fillId="0" borderId="0" xfId="2" applyFont="1" applyFill="1" applyAlignment="1">
      <alignment horizontal="justify" vertical="top"/>
    </xf>
    <xf numFmtId="3" fontId="39" fillId="0" borderId="0" xfId="3" applyNumberFormat="1" applyFont="1" applyFill="1" applyAlignment="1"/>
    <xf numFmtId="0" fontId="39" fillId="0" borderId="0" xfId="4" applyFont="1" applyFill="1" applyBorder="1" applyAlignment="1"/>
    <xf numFmtId="0" fontId="42" fillId="0" borderId="0" xfId="4" applyFont="1" applyFill="1" applyBorder="1" applyAlignment="1"/>
    <xf numFmtId="0" fontId="42" fillId="0" borderId="10" xfId="2" applyFont="1" applyFill="1" applyBorder="1" applyAlignment="1">
      <alignment horizontal="left" vertical="top"/>
    </xf>
    <xf numFmtId="0" fontId="42" fillId="0" borderId="0" xfId="2" applyFont="1" applyFill="1" applyAlignment="1">
      <alignment horizontal="left" vertical="top"/>
    </xf>
    <xf numFmtId="0" fontId="39" fillId="0" borderId="10" xfId="2" applyFont="1" applyFill="1" applyBorder="1" applyAlignment="1">
      <alignment vertical="top"/>
    </xf>
    <xf numFmtId="0" fontId="39" fillId="0" borderId="11" xfId="2" applyFont="1" applyFill="1" applyBorder="1" applyAlignment="1">
      <alignment vertical="top"/>
    </xf>
    <xf numFmtId="0" fontId="0" fillId="0" borderId="0" xfId="0" applyFont="1"/>
    <xf numFmtId="0" fontId="42" fillId="0" borderId="0" xfId="4" applyFont="1" applyFill="1" applyAlignment="1">
      <alignment wrapText="1"/>
    </xf>
    <xf numFmtId="0" fontId="42" fillId="0" borderId="0" xfId="4" applyFont="1" applyFill="1" applyAlignment="1">
      <alignment horizontal="left" wrapText="1"/>
    </xf>
    <xf numFmtId="3" fontId="43" fillId="0" borderId="9" xfId="0" applyNumberFormat="1" applyFont="1" applyBorder="1" applyAlignment="1" applyProtection="1">
      <alignment horizontal="center" wrapText="1"/>
    </xf>
    <xf numFmtId="0" fontId="0" fillId="0" borderId="9" xfId="0" applyFont="1" applyBorder="1"/>
    <xf numFmtId="3" fontId="31" fillId="34" borderId="0" xfId="1" applyNumberFormat="1" applyFont="1" applyFill="1" applyAlignment="1">
      <alignment vertical="center"/>
    </xf>
    <xf numFmtId="0" fontId="3" fillId="0" borderId="0" xfId="101"/>
    <xf numFmtId="3" fontId="3" fillId="0" borderId="0" xfId="101" applyNumberFormat="1"/>
    <xf numFmtId="0" fontId="3" fillId="0" borderId="0" xfId="101" applyAlignment="1">
      <alignment wrapText="1"/>
    </xf>
    <xf numFmtId="0" fontId="46" fillId="0" borderId="0" xfId="102"/>
    <xf numFmtId="0" fontId="37" fillId="0" borderId="0" xfId="3" applyFont="1" applyFill="1" applyAlignment="1">
      <alignment vertical="center" wrapText="1"/>
    </xf>
    <xf numFmtId="0" fontId="36" fillId="37" borderId="2" xfId="105" applyFont="1" applyFill="1" applyBorder="1" applyAlignment="1">
      <alignment horizontal="left" vertical="center" wrapText="1"/>
    </xf>
    <xf numFmtId="0" fontId="36" fillId="37" borderId="2" xfId="105" applyFont="1" applyFill="1" applyBorder="1" applyAlignment="1">
      <alignment vertical="center" wrapText="1"/>
    </xf>
    <xf numFmtId="0" fontId="36" fillId="37" borderId="2" xfId="105" applyFont="1" applyFill="1" applyBorder="1" applyAlignment="1">
      <alignment horizontal="center" vertical="center" wrapText="1"/>
    </xf>
    <xf numFmtId="0" fontId="1" fillId="0" borderId="0" xfId="102" applyFont="1"/>
    <xf numFmtId="0" fontId="31" fillId="3" borderId="0" xfId="101" applyFont="1" applyFill="1" applyAlignment="1">
      <alignment vertical="center"/>
    </xf>
    <xf numFmtId="0" fontId="31" fillId="3" borderId="0" xfId="101" applyFont="1" applyFill="1" applyAlignment="1">
      <alignment vertical="center" wrapText="1"/>
    </xf>
    <xf numFmtId="3" fontId="31" fillId="3" borderId="0" xfId="101" applyNumberFormat="1" applyFont="1" applyFill="1" applyAlignment="1">
      <alignment vertical="center"/>
    </xf>
    <xf numFmtId="0" fontId="33" fillId="0" borderId="0" xfId="101" applyFont="1" applyAlignment="1">
      <alignment vertical="center"/>
    </xf>
    <xf numFmtId="0" fontId="33" fillId="0" borderId="0" xfId="101" applyFont="1"/>
    <xf numFmtId="0" fontId="48" fillId="4" borderId="0" xfId="101" applyFont="1" applyFill="1" applyAlignment="1">
      <alignment vertical="center"/>
    </xf>
    <xf numFmtId="0" fontId="48" fillId="4" borderId="0" xfId="101" applyFont="1" applyFill="1" applyAlignment="1">
      <alignment vertical="center" wrapText="1"/>
    </xf>
    <xf numFmtId="3" fontId="48" fillId="4" borderId="0" xfId="101" applyNumberFormat="1" applyFont="1" applyFill="1" applyAlignment="1">
      <alignment vertical="center"/>
    </xf>
    <xf numFmtId="0" fontId="48" fillId="5" borderId="0" xfId="101" applyFont="1" applyFill="1" applyAlignment="1">
      <alignment vertical="center"/>
    </xf>
    <xf numFmtId="0" fontId="48" fillId="5" borderId="0" xfId="101" applyFont="1" applyFill="1" applyAlignment="1">
      <alignment vertical="center" wrapText="1"/>
    </xf>
    <xf numFmtId="3" fontId="48" fillId="5" borderId="0" xfId="101" applyNumberFormat="1" applyFont="1" applyFill="1" applyAlignment="1">
      <alignment vertical="center"/>
    </xf>
    <xf numFmtId="0" fontId="48" fillId="35" borderId="0" xfId="101" applyFont="1" applyFill="1" applyAlignment="1">
      <alignment vertical="center"/>
    </xf>
    <xf numFmtId="0" fontId="48" fillId="35" borderId="0" xfId="101" applyFont="1" applyFill="1" applyAlignment="1">
      <alignment vertical="center" wrapText="1"/>
    </xf>
    <xf numFmtId="3" fontId="48" fillId="35" borderId="0" xfId="101" applyNumberFormat="1" applyFont="1" applyFill="1" applyAlignment="1">
      <alignment vertical="center"/>
    </xf>
    <xf numFmtId="0" fontId="48" fillId="36" borderId="0" xfId="101" applyFont="1" applyFill="1" applyAlignment="1">
      <alignment vertical="center"/>
    </xf>
    <xf numFmtId="0" fontId="48" fillId="36" borderId="0" xfId="101" applyFont="1" applyFill="1" applyAlignment="1">
      <alignment vertical="center" wrapText="1"/>
    </xf>
    <xf numFmtId="3" fontId="48" fillId="36" borderId="0" xfId="101" applyNumberFormat="1" applyFont="1" applyFill="1" applyAlignment="1">
      <alignment vertical="center"/>
    </xf>
    <xf numFmtId="0" fontId="32" fillId="0" borderId="0" xfId="101" applyFont="1" applyAlignment="1">
      <alignment vertical="center"/>
    </xf>
    <xf numFmtId="0" fontId="32" fillId="0" borderId="0" xfId="101" applyFont="1" applyAlignment="1">
      <alignment vertical="center" wrapText="1"/>
    </xf>
    <xf numFmtId="3" fontId="32" fillId="0" borderId="0" xfId="101" applyNumberFormat="1" applyFont="1" applyAlignment="1">
      <alignment vertical="center"/>
    </xf>
    <xf numFmtId="0" fontId="33" fillId="0" borderId="0" xfId="101" applyFont="1" applyAlignment="1">
      <alignment vertical="center" wrapText="1"/>
    </xf>
    <xf numFmtId="3" fontId="33" fillId="0" borderId="0" xfId="101" applyNumberFormat="1" applyFont="1" applyAlignment="1">
      <alignment vertical="center"/>
    </xf>
    <xf numFmtId="0" fontId="33" fillId="0" borderId="0" xfId="1" applyFont="1" applyAlignment="1"/>
    <xf numFmtId="0" fontId="18" fillId="0" borderId="0" xfId="104" applyFont="1" applyFill="1" applyAlignment="1">
      <alignment vertical="center"/>
    </xf>
    <xf numFmtId="0" fontId="18" fillId="0" borderId="0" xfId="104" applyFont="1" applyFill="1" applyAlignment="1">
      <alignment vertical="center" wrapText="1"/>
    </xf>
    <xf numFmtId="3" fontId="18" fillId="0" borderId="0" xfId="104" applyNumberFormat="1" applyFont="1" applyFill="1" applyAlignment="1">
      <alignment vertical="center"/>
    </xf>
    <xf numFmtId="0" fontId="31" fillId="2" borderId="0" xfId="1" applyFont="1" applyFill="1" applyAlignment="1">
      <alignment vertical="center"/>
    </xf>
    <xf numFmtId="3" fontId="31" fillId="2" borderId="0" xfId="1" applyNumberFormat="1" applyFont="1" applyFill="1" applyAlignment="1">
      <alignment vertical="center"/>
    </xf>
    <xf numFmtId="3" fontId="41" fillId="0" borderId="9" xfId="7" applyNumberFormat="1" applyFont="1" applyFill="1" applyBorder="1" applyAlignment="1">
      <alignment horizontal="right" vertic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1" fillId="0" borderId="0" xfId="4" applyFont="1" applyFill="1" applyAlignment="1">
      <alignment horizontal="justify" vertical="center" wrapText="1"/>
    </xf>
    <xf numFmtId="0" fontId="34" fillId="0" borderId="0" xfId="2" applyFont="1" applyFill="1" applyAlignment="1">
      <alignment horizontal="center" vertical="center" wrapText="1"/>
    </xf>
    <xf numFmtId="0" fontId="39" fillId="0" borderId="0" xfId="2" applyFont="1" applyFill="1" applyAlignment="1">
      <alignment horizontal="left" wrapText="1"/>
    </xf>
    <xf numFmtId="0" fontId="39" fillId="0" borderId="0" xfId="4" applyFont="1" applyFill="1" applyAlignment="1">
      <alignment horizontal="center" vertical="center"/>
    </xf>
    <xf numFmtId="0" fontId="39" fillId="0" borderId="12" xfId="2" applyFont="1" applyFill="1" applyBorder="1" applyAlignment="1">
      <alignment vertical="top" wrapText="1"/>
    </xf>
    <xf numFmtId="0" fontId="0" fillId="0" borderId="18" xfId="0" applyFont="1" applyBorder="1" applyAlignment="1">
      <alignment wrapText="1"/>
    </xf>
    <xf numFmtId="0" fontId="0" fillId="0" borderId="19" xfId="0" applyFont="1" applyBorder="1" applyAlignment="1">
      <alignment wrapText="1"/>
    </xf>
    <xf numFmtId="0" fontId="43" fillId="0" borderId="6" xfId="4" applyFont="1" applyFill="1" applyBorder="1" applyAlignment="1">
      <alignment horizontal="center" vertical="center"/>
    </xf>
    <xf numFmtId="0" fontId="43" fillId="0" borderId="7" xfId="4" applyFont="1" applyFill="1" applyBorder="1" applyAlignment="1">
      <alignment horizontal="center" vertical="center"/>
    </xf>
    <xf numFmtId="0" fontId="43" fillId="0" borderId="8" xfId="4" applyFont="1" applyFill="1" applyBorder="1" applyAlignment="1">
      <alignment horizontal="center" vertical="center"/>
    </xf>
    <xf numFmtId="0" fontId="39" fillId="0" borderId="20" xfId="2" applyFont="1" applyFill="1" applyBorder="1" applyAlignment="1">
      <alignment vertical="top" wrapText="1"/>
    </xf>
    <xf numFmtId="0" fontId="43" fillId="0" borderId="1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39" fillId="0" borderId="16" xfId="2" applyFont="1" applyFill="1" applyBorder="1" applyAlignment="1">
      <alignment horizontal="left" vertical="top" wrapText="1"/>
    </xf>
    <xf numFmtId="0" fontId="2" fillId="0" borderId="11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37" fillId="0" borderId="0" xfId="5" applyFont="1" applyFill="1" applyBorder="1" applyAlignment="1">
      <alignment horizontal="left" vertical="center" wrapText="1"/>
    </xf>
    <xf numFmtId="0" fontId="36" fillId="0" borderId="0" xfId="4" applyFont="1" applyFill="1" applyAlignment="1">
      <alignment horizontal="center" vertical="center"/>
    </xf>
    <xf numFmtId="0" fontId="35" fillId="6" borderId="1" xfId="6" applyFont="1" applyFill="1" applyBorder="1" applyAlignment="1">
      <alignment horizontal="center" vertical="center" wrapText="1"/>
    </xf>
    <xf numFmtId="0" fontId="35" fillId="6" borderId="2" xfId="6" applyFont="1" applyFill="1" applyBorder="1" applyAlignment="1">
      <alignment horizontal="center" vertical="center" wrapText="1"/>
    </xf>
    <xf numFmtId="0" fontId="32" fillId="6" borderId="2" xfId="4" applyFont="1" applyFill="1" applyBorder="1" applyAlignment="1">
      <alignment horizontal="center" vertical="center"/>
    </xf>
    <xf numFmtId="0" fontId="36" fillId="0" borderId="0" xfId="2" applyFont="1" applyFill="1" applyAlignment="1">
      <alignment horizontal="left" vertical="center"/>
    </xf>
    <xf numFmtId="0" fontId="47" fillId="0" borderId="0" xfId="2" applyFont="1" applyFill="1" applyAlignment="1">
      <alignment horizontal="center" vertical="center"/>
    </xf>
    <xf numFmtId="0" fontId="33" fillId="0" borderId="0" xfId="1" applyFont="1" applyAlignment="1">
      <alignment horizontal="left"/>
    </xf>
    <xf numFmtId="0" fontId="33" fillId="0" borderId="0" xfId="1" applyFont="1" applyAlignment="1">
      <alignment horizontal="center"/>
    </xf>
    <xf numFmtId="0" fontId="33" fillId="0" borderId="0" xfId="1" applyFont="1" applyAlignment="1"/>
    <xf numFmtId="0" fontId="37" fillId="0" borderId="0" xfId="3" applyFont="1" applyFill="1" applyAlignment="1">
      <alignment horizontal="left" vertical="center" wrapText="1"/>
    </xf>
    <xf numFmtId="0" fontId="32" fillId="0" borderId="0" xfId="1" applyFont="1" applyAlignment="1">
      <alignment horizontal="left"/>
    </xf>
    <xf numFmtId="0" fontId="0" fillId="0" borderId="0" xfId="0" applyFont="1" applyAlignment="1">
      <alignment horizontal="left" vertical="center" wrapText="1"/>
    </xf>
    <xf numFmtId="3" fontId="43" fillId="0" borderId="9" xfId="0" applyNumberFormat="1" applyFont="1" applyBorder="1" applyAlignment="1" applyProtection="1">
      <alignment horizontal="center" vertical="center" wrapText="1"/>
    </xf>
  </cellXfs>
  <cellStyles count="107">
    <cellStyle name="20% - Isticanje1 2" xfId="8"/>
    <cellStyle name="20% - Isticanje2 2" xfId="9"/>
    <cellStyle name="20% - Isticanje3 2" xfId="10"/>
    <cellStyle name="20% - Isticanje4 2" xfId="11"/>
    <cellStyle name="20% - Isticanje5 2" xfId="12"/>
    <cellStyle name="20% - Isticanje6 2" xfId="13"/>
    <cellStyle name="40% - Isticanje2 2" xfId="14"/>
    <cellStyle name="40% - Isticanje3 2" xfId="15"/>
    <cellStyle name="40% - Isticanje4 2" xfId="16"/>
    <cellStyle name="40% - Isticanje5 2" xfId="17"/>
    <cellStyle name="40% - Isticanje6 2" xfId="18"/>
    <cellStyle name="40% - Naglasak1 2" xfId="19"/>
    <cellStyle name="60% - Isticanje1 2" xfId="20"/>
    <cellStyle name="60% - Isticanje2 2" xfId="21"/>
    <cellStyle name="60% - Isticanje3 2" xfId="22"/>
    <cellStyle name="60% - Isticanje4 2" xfId="23"/>
    <cellStyle name="60% - Isticanje5 2" xfId="24"/>
    <cellStyle name="60% - Isticanje6 2" xfId="25"/>
    <cellStyle name="Isticanje1 2" xfId="26"/>
    <cellStyle name="Isticanje2 2" xfId="27"/>
    <cellStyle name="Isticanje3 2" xfId="28"/>
    <cellStyle name="Isticanje4 2" xfId="29"/>
    <cellStyle name="Isticanje5 2" xfId="30"/>
    <cellStyle name="Isticanje6 2" xfId="31"/>
    <cellStyle name="Izračun 2" xfId="32"/>
    <cellStyle name="Loše 2" xfId="33"/>
    <cellStyle name="Naslov 1 2" xfId="34"/>
    <cellStyle name="Naslov 2 2" xfId="35"/>
    <cellStyle name="Naslov 3 2" xfId="36"/>
    <cellStyle name="Naslov 4 2" xfId="37"/>
    <cellStyle name="Neutralno 2" xfId="38"/>
    <cellStyle name="Normal 2" xfId="39"/>
    <cellStyle name="Normal 3" xfId="6"/>
    <cellStyle name="Normal 3 2" xfId="101"/>
    <cellStyle name="Normal 4" xfId="40"/>
    <cellStyle name="Normal 4 2" xfId="103"/>
    <cellStyle name="Normal 5" xfId="41"/>
    <cellStyle name="Normal_1_ akt proračuna 2012" xfId="5"/>
    <cellStyle name="Normalno" xfId="0" builtinId="0"/>
    <cellStyle name="Normalno 2" xfId="1"/>
    <cellStyle name="Normalno 2 2" xfId="42"/>
    <cellStyle name="Normalno 2 3" xfId="43"/>
    <cellStyle name="Normalno 2 4" xfId="104"/>
    <cellStyle name="Normalno 3" xfId="44"/>
    <cellStyle name="Normalno 4" xfId="45"/>
    <cellStyle name="Normalno 4 2" xfId="46"/>
    <cellStyle name="Normalno 4 2 2" xfId="106"/>
    <cellStyle name="Normalno 5" xfId="7"/>
    <cellStyle name="Normalno 5 2" xfId="47"/>
    <cellStyle name="Normalno 6" xfId="48"/>
    <cellStyle name="Normalno 6 2" xfId="49"/>
    <cellStyle name="Normalno 7" xfId="50"/>
    <cellStyle name="Normalno 7 2" xfId="105"/>
    <cellStyle name="Normalno 8" xfId="102"/>
    <cellStyle name="Obično 2" xfId="51"/>
    <cellStyle name="Obično 3" xfId="52"/>
    <cellStyle name="Obično 3 2" xfId="53"/>
    <cellStyle name="Obično 4" xfId="54"/>
    <cellStyle name="Obično 4 2" xfId="55"/>
    <cellStyle name="Obično_1Prihodi-rashodi2004 2" xfId="2"/>
    <cellStyle name="Obično_Knjiga1 2" xfId="3"/>
    <cellStyle name="Obično_obračun 2009 prva strana 2" xfId="4"/>
    <cellStyle name="Povezana ćelija 2" xfId="56"/>
    <cellStyle name="Provjera ćelije 2" xfId="57"/>
    <cellStyle name="SAPBEXaggData" xfId="58"/>
    <cellStyle name="SAPBEXaggDataEmph" xfId="59"/>
    <cellStyle name="SAPBEXaggItem" xfId="60"/>
    <cellStyle name="SAPBEXaggItemX" xfId="61"/>
    <cellStyle name="SAPBEXchaText" xfId="62"/>
    <cellStyle name="SAPBEXexcBad7" xfId="63"/>
    <cellStyle name="SAPBEXexcBad8" xfId="64"/>
    <cellStyle name="SAPBEXexcBad9" xfId="65"/>
    <cellStyle name="SAPBEXexcCritical4" xfId="66"/>
    <cellStyle name="SAPBEXexcCritical5" xfId="67"/>
    <cellStyle name="SAPBEXexcCritical6" xfId="68"/>
    <cellStyle name="SAPBEXexcGood1" xfId="69"/>
    <cellStyle name="SAPBEXexcGood2" xfId="70"/>
    <cellStyle name="SAPBEXexcGood3" xfId="71"/>
    <cellStyle name="SAPBEXfilterDrill" xfId="72"/>
    <cellStyle name="SAPBEXfilterItem" xfId="73"/>
    <cellStyle name="SAPBEXfilterText" xfId="74"/>
    <cellStyle name="SAPBEXformats" xfId="75"/>
    <cellStyle name="SAPBEXheaderItem" xfId="76"/>
    <cellStyle name="SAPBEXheaderText" xfId="77"/>
    <cellStyle name="SAPBEXHLevel0" xfId="78"/>
    <cellStyle name="SAPBEXHLevel0X" xfId="79"/>
    <cellStyle name="SAPBEXHLevel1" xfId="80"/>
    <cellStyle name="SAPBEXHLevel1X" xfId="81"/>
    <cellStyle name="SAPBEXHLevel2" xfId="82"/>
    <cellStyle name="SAPBEXHLevel2X" xfId="83"/>
    <cellStyle name="SAPBEXHLevel3" xfId="84"/>
    <cellStyle name="SAPBEXHLevel3 2" xfId="85"/>
    <cellStyle name="SAPBEXHLevel3X" xfId="86"/>
    <cellStyle name="SAPBEXinputData" xfId="87"/>
    <cellStyle name="SAPBEXresData" xfId="88"/>
    <cellStyle name="SAPBEXresDataEmph" xfId="89"/>
    <cellStyle name="SAPBEXresItem" xfId="90"/>
    <cellStyle name="SAPBEXresItemX" xfId="91"/>
    <cellStyle name="SAPBEXstdData" xfId="92"/>
    <cellStyle name="SAPBEXstdDataEmph" xfId="93"/>
    <cellStyle name="SAPBEXstdItem" xfId="94"/>
    <cellStyle name="SAPBEXstdItemX" xfId="95"/>
    <cellStyle name="SAPBEXtitle" xfId="96"/>
    <cellStyle name="SAPBEXundefined" xfId="97"/>
    <cellStyle name="Tekst objašnjenja 2" xfId="98"/>
    <cellStyle name="Ukupni zbroj 2" xfId="99"/>
    <cellStyle name="Unos 2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G38" sqref="G38"/>
    </sheetView>
  </sheetViews>
  <sheetFormatPr defaultColWidth="9.140625" defaultRowHeight="15"/>
  <cols>
    <col min="1" max="1" width="3.28515625" style="3" customWidth="1"/>
    <col min="2" max="3" width="9.140625" style="3"/>
    <col min="4" max="4" width="33.140625" style="3" customWidth="1"/>
    <col min="5" max="5" width="18.85546875" style="3" customWidth="1"/>
    <col min="6" max="6" width="18.7109375" style="3" customWidth="1"/>
    <col min="7" max="7" width="21.140625" style="3" customWidth="1"/>
    <col min="8" max="16384" width="9.140625" style="3"/>
  </cols>
  <sheetData>
    <row r="1" spans="1:12">
      <c r="A1" s="65"/>
      <c r="B1" s="65"/>
      <c r="C1" s="65"/>
      <c r="D1" s="65"/>
      <c r="E1" s="65"/>
      <c r="F1" s="109"/>
      <c r="G1" s="110"/>
    </row>
    <row r="2" spans="1:12">
      <c r="A2" s="65"/>
      <c r="B2" s="65"/>
      <c r="C2" s="65"/>
      <c r="D2" s="65"/>
      <c r="E2" s="65"/>
      <c r="F2" s="65"/>
      <c r="G2" s="65"/>
    </row>
    <row r="3" spans="1:12" ht="50.25" customHeight="1">
      <c r="A3" s="111" t="s">
        <v>116</v>
      </c>
      <c r="B3" s="111"/>
      <c r="C3" s="111"/>
      <c r="D3" s="111"/>
      <c r="E3" s="111"/>
      <c r="F3" s="111"/>
      <c r="G3" s="111"/>
    </row>
    <row r="4" spans="1:12" ht="15" customHeight="1">
      <c r="A4" s="66"/>
      <c r="B4" s="66"/>
      <c r="C4" s="66"/>
      <c r="D4" s="66"/>
      <c r="E4" s="66"/>
      <c r="F4" s="66"/>
      <c r="G4" s="66"/>
    </row>
    <row r="5" spans="1:12" ht="30.75" customHeight="1">
      <c r="A5" s="112" t="s">
        <v>147</v>
      </c>
      <c r="B5" s="112"/>
      <c r="C5" s="112"/>
      <c r="D5" s="112"/>
      <c r="E5" s="112"/>
      <c r="F5" s="112"/>
      <c r="G5" s="112"/>
    </row>
    <row r="6" spans="1:12" ht="15" customHeight="1">
      <c r="A6" s="66"/>
      <c r="B6" s="66"/>
      <c r="C6" s="66"/>
      <c r="D6" s="66"/>
      <c r="E6" s="66"/>
      <c r="F6" s="66"/>
      <c r="G6" s="66"/>
    </row>
    <row r="7" spans="1:12">
      <c r="A7" s="113" t="s">
        <v>70</v>
      </c>
      <c r="B7" s="113"/>
      <c r="C7" s="113"/>
      <c r="D7" s="113"/>
      <c r="E7" s="67"/>
      <c r="F7" s="67"/>
      <c r="G7" s="67"/>
    </row>
    <row r="8" spans="1:12">
      <c r="A8" s="67"/>
      <c r="B8" s="67"/>
      <c r="C8" s="67"/>
      <c r="D8" s="67"/>
      <c r="E8" s="67"/>
      <c r="F8" s="67"/>
      <c r="G8" s="67"/>
    </row>
    <row r="9" spans="1:12">
      <c r="A9" s="114" t="s">
        <v>71</v>
      </c>
      <c r="B9" s="114"/>
      <c r="C9" s="114"/>
      <c r="D9" s="114"/>
      <c r="E9" s="114"/>
      <c r="F9" s="114"/>
      <c r="G9" s="114"/>
    </row>
    <row r="10" spans="1:12" ht="15.75" customHeight="1">
      <c r="A10" s="141" t="s">
        <v>117</v>
      </c>
      <c r="B10" s="141"/>
      <c r="C10" s="141"/>
      <c r="D10" s="141"/>
      <c r="E10" s="141"/>
      <c r="F10" s="141"/>
      <c r="G10" s="141"/>
    </row>
    <row r="11" spans="1:12">
      <c r="A11" s="141"/>
      <c r="B11" s="141"/>
      <c r="C11" s="141"/>
      <c r="D11" s="141"/>
      <c r="E11" s="141"/>
      <c r="F11" s="141"/>
      <c r="G11" s="141"/>
    </row>
    <row r="12" spans="1:12">
      <c r="A12" s="49"/>
      <c r="B12" s="50"/>
      <c r="C12" s="50"/>
      <c r="D12" s="50"/>
      <c r="E12" s="50"/>
      <c r="F12" s="65"/>
      <c r="G12" s="65"/>
    </row>
    <row r="13" spans="1:12" ht="30">
      <c r="A13" s="118" t="s">
        <v>61</v>
      </c>
      <c r="B13" s="119"/>
      <c r="C13" s="119"/>
      <c r="D13" s="120"/>
      <c r="E13" s="142" t="s">
        <v>102</v>
      </c>
      <c r="F13" s="142" t="s">
        <v>118</v>
      </c>
      <c r="G13" s="142" t="s">
        <v>119</v>
      </c>
    </row>
    <row r="14" spans="1:12">
      <c r="A14" s="38" t="s">
        <v>72</v>
      </c>
      <c r="B14" s="39"/>
      <c r="C14" s="39"/>
      <c r="D14" s="39"/>
      <c r="E14" s="40">
        <f t="shared" ref="E14:G14" si="0">+E15+E16</f>
        <v>16923070</v>
      </c>
      <c r="F14" s="40">
        <v>-382000</v>
      </c>
      <c r="G14" s="40">
        <f>E14+F14</f>
        <v>16541070</v>
      </c>
      <c r="L14" s="4"/>
    </row>
    <row r="15" spans="1:12" ht="15.75" customHeight="1">
      <c r="A15" s="41" t="s">
        <v>31</v>
      </c>
      <c r="B15" s="41" t="s">
        <v>32</v>
      </c>
      <c r="C15" s="42"/>
      <c r="D15" s="42"/>
      <c r="E15" s="43">
        <v>16921070</v>
      </c>
      <c r="F15" s="43">
        <v>-382000</v>
      </c>
      <c r="G15" s="40">
        <f>E15+F15</f>
        <v>16539070</v>
      </c>
    </row>
    <row r="16" spans="1:12">
      <c r="A16" s="41" t="s">
        <v>40</v>
      </c>
      <c r="B16" s="41" t="s">
        <v>41</v>
      </c>
      <c r="C16" s="42"/>
      <c r="D16" s="42"/>
      <c r="E16" s="43">
        <v>2000</v>
      </c>
      <c r="F16" s="43">
        <v>0</v>
      </c>
      <c r="G16" s="43">
        <v>0</v>
      </c>
    </row>
    <row r="17" spans="1:9">
      <c r="A17" s="44" t="s">
        <v>73</v>
      </c>
      <c r="B17" s="45"/>
      <c r="C17" s="46"/>
      <c r="D17" s="46"/>
      <c r="E17" s="40">
        <f t="shared" ref="E17:G17" si="1">+E18+E19</f>
        <v>17033070</v>
      </c>
      <c r="F17" s="40">
        <v>-382000</v>
      </c>
      <c r="G17" s="40">
        <f>E17+F17</f>
        <v>16651070</v>
      </c>
    </row>
    <row r="18" spans="1:9" ht="15.75" customHeight="1">
      <c r="A18" s="41" t="s">
        <v>42</v>
      </c>
      <c r="B18" s="41" t="s">
        <v>43</v>
      </c>
      <c r="C18" s="42"/>
      <c r="D18" s="42"/>
      <c r="E18" s="108">
        <v>16738470</v>
      </c>
      <c r="F18" s="108">
        <v>-382000</v>
      </c>
      <c r="G18" s="40">
        <f>E18+F18</f>
        <v>16356470</v>
      </c>
    </row>
    <row r="19" spans="1:9">
      <c r="A19" s="41" t="s">
        <v>45</v>
      </c>
      <c r="B19" s="41" t="s">
        <v>46</v>
      </c>
      <c r="C19" s="42"/>
      <c r="D19" s="42"/>
      <c r="E19" s="108">
        <v>294600</v>
      </c>
      <c r="F19" s="108"/>
      <c r="G19" s="108">
        <v>92600</v>
      </c>
    </row>
    <row r="20" spans="1:9">
      <c r="A20" s="122" t="s">
        <v>74</v>
      </c>
      <c r="B20" s="123"/>
      <c r="C20" s="123"/>
      <c r="D20" s="124"/>
      <c r="E20" s="40">
        <f t="shared" ref="E20:G20" si="2">+E14-E17</f>
        <v>-110000</v>
      </c>
      <c r="F20" s="40">
        <f t="shared" si="2"/>
        <v>0</v>
      </c>
      <c r="G20" s="40">
        <f t="shared" si="2"/>
        <v>-110000</v>
      </c>
    </row>
    <row r="21" spans="1:9">
      <c r="A21" s="47"/>
      <c r="B21" s="47"/>
      <c r="C21" s="48"/>
      <c r="D21" s="48"/>
      <c r="E21" s="48"/>
      <c r="F21" s="65"/>
      <c r="G21" s="65"/>
    </row>
    <row r="22" spans="1:9">
      <c r="A22" s="49" t="s">
        <v>48</v>
      </c>
      <c r="B22" s="50"/>
      <c r="C22" s="50"/>
      <c r="D22" s="50"/>
      <c r="E22" s="50"/>
      <c r="F22" s="65"/>
      <c r="G22" s="65"/>
    </row>
    <row r="23" spans="1:9">
      <c r="A23" s="118" t="s">
        <v>61</v>
      </c>
      <c r="B23" s="119"/>
      <c r="C23" s="119"/>
      <c r="D23" s="120"/>
      <c r="E23" s="68" t="s">
        <v>102</v>
      </c>
      <c r="F23" s="142" t="s">
        <v>118</v>
      </c>
      <c r="G23" s="142" t="s">
        <v>119</v>
      </c>
    </row>
    <row r="24" spans="1:9">
      <c r="A24" s="41" t="s">
        <v>49</v>
      </c>
      <c r="B24" s="51" t="s">
        <v>50</v>
      </c>
      <c r="C24" s="52"/>
      <c r="D24" s="52"/>
      <c r="E24" s="53">
        <v>0</v>
      </c>
      <c r="F24" s="53">
        <v>0</v>
      </c>
      <c r="G24" s="53">
        <v>0</v>
      </c>
    </row>
    <row r="25" spans="1:9">
      <c r="A25" s="41" t="s">
        <v>51</v>
      </c>
      <c r="B25" s="41" t="s">
        <v>52</v>
      </c>
      <c r="C25" s="54"/>
      <c r="D25" s="55"/>
      <c r="E25" s="53">
        <v>0</v>
      </c>
      <c r="F25" s="53">
        <v>0</v>
      </c>
      <c r="G25" s="53">
        <v>0</v>
      </c>
    </row>
    <row r="26" spans="1:9">
      <c r="A26" s="122" t="s">
        <v>75</v>
      </c>
      <c r="B26" s="123" t="s">
        <v>76</v>
      </c>
      <c r="C26" s="123"/>
      <c r="D26" s="124"/>
      <c r="E26" s="56">
        <f t="shared" ref="E26:G26" si="3">E24-E25</f>
        <v>0</v>
      </c>
      <c r="F26" s="56">
        <f t="shared" si="3"/>
        <v>0</v>
      </c>
      <c r="G26" s="56">
        <f t="shared" si="3"/>
        <v>0</v>
      </c>
    </row>
    <row r="27" spans="1:9">
      <c r="A27" s="57"/>
      <c r="B27" s="57"/>
      <c r="C27" s="58"/>
      <c r="D27" s="58"/>
      <c r="E27" s="58"/>
      <c r="F27" s="65"/>
      <c r="G27" s="65"/>
    </row>
    <row r="28" spans="1:9">
      <c r="A28" s="59" t="s">
        <v>77</v>
      </c>
      <c r="B28" s="60"/>
      <c r="C28" s="60"/>
      <c r="D28" s="60"/>
      <c r="E28" s="60"/>
      <c r="F28" s="65"/>
      <c r="G28" s="65"/>
    </row>
    <row r="29" spans="1:9">
      <c r="A29" s="118" t="s">
        <v>61</v>
      </c>
      <c r="B29" s="119"/>
      <c r="C29" s="119"/>
      <c r="D29" s="120"/>
      <c r="E29" s="68" t="s">
        <v>102</v>
      </c>
      <c r="F29" s="142" t="s">
        <v>118</v>
      </c>
      <c r="G29" s="142" t="s">
        <v>119</v>
      </c>
    </row>
    <row r="30" spans="1:9" ht="29.25" customHeight="1">
      <c r="A30" s="125" t="s">
        <v>78</v>
      </c>
      <c r="B30" s="126"/>
      <c r="C30" s="126"/>
      <c r="D30" s="127"/>
      <c r="E30" s="56">
        <v>110000</v>
      </c>
      <c r="F30" s="56">
        <v>0</v>
      </c>
      <c r="G30" s="56">
        <f>E30+F30</f>
        <v>110000</v>
      </c>
    </row>
    <row r="31" spans="1:9">
      <c r="A31" s="69">
        <v>9</v>
      </c>
      <c r="B31" s="61" t="s">
        <v>79</v>
      </c>
      <c r="C31" s="42"/>
      <c r="D31" s="42"/>
      <c r="E31" s="53">
        <v>110000</v>
      </c>
      <c r="F31" s="53">
        <v>0</v>
      </c>
      <c r="G31" s="56">
        <f>E31+F31</f>
        <v>110000</v>
      </c>
    </row>
    <row r="32" spans="1:9">
      <c r="A32" s="69">
        <v>9</v>
      </c>
      <c r="B32" s="61" t="s">
        <v>80</v>
      </c>
      <c r="C32" s="42"/>
      <c r="D32" s="42"/>
      <c r="E32" s="53">
        <v>0</v>
      </c>
      <c r="F32" s="53">
        <v>0</v>
      </c>
      <c r="G32" s="53">
        <v>0</v>
      </c>
      <c r="I32" s="4"/>
    </row>
    <row r="33" spans="1:7" ht="30.75" customHeight="1">
      <c r="A33" s="115" t="s">
        <v>81</v>
      </c>
      <c r="B33" s="116"/>
      <c r="C33" s="116"/>
      <c r="D33" s="117"/>
      <c r="E33" s="56">
        <f>+E31-E32</f>
        <v>110000</v>
      </c>
      <c r="F33" s="56">
        <f>+F31-F32</f>
        <v>0</v>
      </c>
      <c r="G33" s="56">
        <f>+G31-G32</f>
        <v>110000</v>
      </c>
    </row>
    <row r="34" spans="1:7">
      <c r="A34" s="62"/>
      <c r="B34" s="47"/>
      <c r="C34" s="58"/>
      <c r="D34" s="58"/>
      <c r="E34" s="58"/>
      <c r="F34" s="65"/>
      <c r="G34" s="65"/>
    </row>
    <row r="35" spans="1:7">
      <c r="A35" s="49" t="s">
        <v>82</v>
      </c>
      <c r="B35" s="50"/>
      <c r="C35" s="50"/>
      <c r="D35" s="50"/>
      <c r="E35" s="50"/>
      <c r="F35" s="65"/>
      <c r="G35" s="65"/>
    </row>
    <row r="36" spans="1:7">
      <c r="A36" s="118" t="s">
        <v>83</v>
      </c>
      <c r="B36" s="119"/>
      <c r="C36" s="119"/>
      <c r="D36" s="120"/>
      <c r="E36" s="68" t="s">
        <v>102</v>
      </c>
      <c r="F36" s="142" t="s">
        <v>118</v>
      </c>
      <c r="G36" s="142" t="s">
        <v>119</v>
      </c>
    </row>
    <row r="37" spans="1:7" ht="15.75" customHeight="1">
      <c r="A37" s="63" t="s">
        <v>84</v>
      </c>
      <c r="B37" s="64"/>
      <c r="C37" s="46"/>
      <c r="D37" s="46"/>
      <c r="E37" s="56">
        <f>E14+E31</f>
        <v>17033070</v>
      </c>
      <c r="F37" s="56">
        <v>-382000</v>
      </c>
      <c r="G37" s="56">
        <f>E37+F37</f>
        <v>16651070</v>
      </c>
    </row>
    <row r="38" spans="1:7" ht="15.75" customHeight="1">
      <c r="A38" s="63" t="s">
        <v>85</v>
      </c>
      <c r="B38" s="64"/>
      <c r="C38" s="46"/>
      <c r="D38" s="46"/>
      <c r="E38" s="56">
        <v>17033070</v>
      </c>
      <c r="F38" s="56">
        <v>-382000</v>
      </c>
      <c r="G38" s="56">
        <f>E38+F38</f>
        <v>16651070</v>
      </c>
    </row>
    <row r="39" spans="1:7" ht="61.5" customHeight="1">
      <c r="A39" s="121" t="s">
        <v>86</v>
      </c>
      <c r="B39" s="116"/>
      <c r="C39" s="116"/>
      <c r="D39" s="117"/>
      <c r="E39" s="56">
        <f t="shared" ref="E39:G39" si="4">E37-E38</f>
        <v>0</v>
      </c>
      <c r="F39" s="56">
        <f t="shared" si="4"/>
        <v>0</v>
      </c>
      <c r="G39" s="56">
        <f t="shared" si="4"/>
        <v>0</v>
      </c>
    </row>
    <row r="40" spans="1:7">
      <c r="A40" s="65"/>
      <c r="B40" s="65"/>
      <c r="C40" s="65"/>
      <c r="D40" s="65"/>
      <c r="E40" s="65"/>
      <c r="F40" s="65"/>
      <c r="G40" s="65"/>
    </row>
    <row r="41" spans="1:7">
      <c r="A41" s="10"/>
      <c r="B41" s="10"/>
      <c r="C41" s="10"/>
      <c r="D41" s="10"/>
      <c r="E41" s="37"/>
      <c r="F41" s="37"/>
      <c r="G41" s="37"/>
    </row>
    <row r="42" spans="1:7">
      <c r="A42" s="10"/>
      <c r="B42" s="10"/>
      <c r="C42" s="10"/>
      <c r="D42" s="10"/>
      <c r="E42" s="37"/>
      <c r="F42" s="37"/>
      <c r="G42" s="37"/>
    </row>
    <row r="43" spans="1:7">
      <c r="A43" s="10"/>
      <c r="B43" s="10"/>
      <c r="C43" s="10"/>
      <c r="D43" s="10"/>
      <c r="E43" s="37"/>
      <c r="F43" s="37"/>
      <c r="G43" s="37"/>
    </row>
    <row r="44" spans="1:7">
      <c r="A44" s="10"/>
      <c r="B44" s="10"/>
      <c r="C44" s="10"/>
      <c r="D44" s="10"/>
      <c r="E44" s="37"/>
      <c r="F44" s="37"/>
      <c r="G44" s="37"/>
    </row>
    <row r="45" spans="1:7">
      <c r="A45" s="10"/>
      <c r="B45" s="10"/>
      <c r="C45" s="10"/>
      <c r="D45" s="10"/>
      <c r="E45" s="37"/>
      <c r="F45" s="37"/>
      <c r="G45" s="37"/>
    </row>
  </sheetData>
  <mergeCells count="15">
    <mergeCell ref="A33:D33"/>
    <mergeCell ref="A36:D36"/>
    <mergeCell ref="A39:D39"/>
    <mergeCell ref="A10:G11"/>
    <mergeCell ref="A13:D13"/>
    <mergeCell ref="A20:D20"/>
    <mergeCell ref="A23:D23"/>
    <mergeCell ref="A26:D26"/>
    <mergeCell ref="A29:D29"/>
    <mergeCell ref="A30:D30"/>
    <mergeCell ref="F1:G1"/>
    <mergeCell ref="A3:G3"/>
    <mergeCell ref="A5:G5"/>
    <mergeCell ref="A7:D7"/>
    <mergeCell ref="A9:G9"/>
  </mergeCells>
  <printOptions horizontalCentered="1"/>
  <pageMargins left="0.27559055118110237" right="0.27559055118110237" top="0.55118110236220474" bottom="0.35433070866141736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opLeftCell="A34" zoomScaleNormal="100" workbookViewId="0">
      <selection activeCell="E62" sqref="E62"/>
    </sheetView>
  </sheetViews>
  <sheetFormatPr defaultRowHeight="15"/>
  <cols>
    <col min="1" max="1" width="6.85546875" style="5" customWidth="1"/>
    <col min="2" max="2" width="49" style="1" customWidth="1"/>
    <col min="3" max="3" width="14.42578125" style="2" customWidth="1"/>
    <col min="4" max="4" width="12.42578125" style="2" customWidth="1"/>
    <col min="5" max="5" width="13.42578125" style="2" customWidth="1"/>
    <col min="7" max="7" width="11.140625" bestFit="1" customWidth="1"/>
    <col min="9" max="10" width="10.140625" bestFit="1" customWidth="1"/>
  </cols>
  <sheetData>
    <row r="1" spans="1:7">
      <c r="A1" s="130" t="s">
        <v>28</v>
      </c>
      <c r="B1" s="130"/>
      <c r="C1" s="130"/>
      <c r="D1" s="130"/>
      <c r="E1" s="130"/>
    </row>
    <row r="2" spans="1:7" ht="15.75" customHeight="1">
      <c r="A2" s="129" t="s">
        <v>144</v>
      </c>
      <c r="B2" s="129"/>
      <c r="C2" s="129"/>
      <c r="D2" s="129"/>
      <c r="E2" s="129"/>
    </row>
    <row r="3" spans="1:7" ht="15.75" customHeight="1">
      <c r="A3" s="129"/>
      <c r="B3" s="129"/>
      <c r="C3" s="129"/>
      <c r="D3" s="129"/>
      <c r="E3" s="129"/>
    </row>
    <row r="4" spans="1:7" ht="15.75" customHeight="1">
      <c r="A4" s="32"/>
      <c r="B4" s="32"/>
      <c r="C4" s="32"/>
      <c r="D4" s="32"/>
      <c r="E4" s="32"/>
    </row>
    <row r="5" spans="1:7" ht="26.25">
      <c r="A5" s="131" t="s">
        <v>29</v>
      </c>
      <c r="B5" s="132"/>
      <c r="C5" s="9" t="s">
        <v>103</v>
      </c>
      <c r="D5" s="11" t="s">
        <v>145</v>
      </c>
      <c r="E5" s="12" t="s">
        <v>140</v>
      </c>
    </row>
    <row r="6" spans="1:7">
      <c r="A6" s="33" t="s">
        <v>30</v>
      </c>
      <c r="B6" s="14"/>
      <c r="C6" s="15"/>
      <c r="D6" s="15"/>
      <c r="E6" s="15"/>
    </row>
    <row r="7" spans="1:7">
      <c r="A7" s="16" t="s">
        <v>31</v>
      </c>
      <c r="B7" s="17" t="s">
        <v>32</v>
      </c>
      <c r="C7" s="18">
        <f>+C8+C11+C13+C15+C18+C20</f>
        <v>16923070</v>
      </c>
      <c r="D7" s="18">
        <v>-382000</v>
      </c>
      <c r="E7" s="18">
        <f>C7+D7</f>
        <v>16541070</v>
      </c>
      <c r="G7" s="8"/>
    </row>
    <row r="8" spans="1:7">
      <c r="A8" s="19">
        <v>63</v>
      </c>
      <c r="B8" s="20" t="s">
        <v>33</v>
      </c>
      <c r="C8" s="13">
        <f>C9+C10</f>
        <v>69100</v>
      </c>
      <c r="D8" s="13">
        <v>0</v>
      </c>
      <c r="E8" s="13">
        <v>69100</v>
      </c>
      <c r="G8" s="8"/>
    </row>
    <row r="9" spans="1:7">
      <c r="A9" s="21">
        <v>634</v>
      </c>
      <c r="B9" s="22" t="s">
        <v>89</v>
      </c>
      <c r="C9" s="15">
        <v>0</v>
      </c>
      <c r="D9" s="15">
        <v>0</v>
      </c>
      <c r="E9" s="15"/>
      <c r="G9" s="8"/>
    </row>
    <row r="10" spans="1:7" ht="25.5">
      <c r="A10" s="21">
        <v>636</v>
      </c>
      <c r="B10" s="22" t="s">
        <v>90</v>
      </c>
      <c r="C10" s="15">
        <v>69100</v>
      </c>
      <c r="D10" s="15">
        <v>0</v>
      </c>
      <c r="E10" s="15">
        <f>C10</f>
        <v>69100</v>
      </c>
      <c r="G10" s="8"/>
    </row>
    <row r="11" spans="1:7">
      <c r="A11" s="19">
        <v>64</v>
      </c>
      <c r="B11" s="20" t="s">
        <v>34</v>
      </c>
      <c r="C11" s="13">
        <f>C12</f>
        <v>30</v>
      </c>
      <c r="D11" s="13">
        <v>0</v>
      </c>
      <c r="E11" s="13">
        <v>30</v>
      </c>
    </row>
    <row r="12" spans="1:7">
      <c r="A12" s="21">
        <v>641</v>
      </c>
      <c r="B12" s="22" t="s">
        <v>35</v>
      </c>
      <c r="C12" s="15">
        <v>30</v>
      </c>
      <c r="D12" s="15">
        <v>0</v>
      </c>
      <c r="E12" s="15">
        <f>C12</f>
        <v>30</v>
      </c>
    </row>
    <row r="13" spans="1:7" ht="25.5">
      <c r="A13" s="19">
        <v>65</v>
      </c>
      <c r="B13" s="20" t="s">
        <v>87</v>
      </c>
      <c r="C13" s="13">
        <f>SUM(C14:C14)</f>
        <v>3984440</v>
      </c>
      <c r="D13" s="13">
        <v>0</v>
      </c>
      <c r="E13" s="13">
        <v>3984440</v>
      </c>
    </row>
    <row r="14" spans="1:7">
      <c r="A14" s="21">
        <v>652</v>
      </c>
      <c r="B14" s="22" t="s">
        <v>88</v>
      </c>
      <c r="C14" s="15">
        <v>3984440</v>
      </c>
      <c r="D14" s="15">
        <v>0</v>
      </c>
      <c r="E14" s="15">
        <f>C14</f>
        <v>3984440</v>
      </c>
    </row>
    <row r="15" spans="1:7" ht="25.5">
      <c r="A15" s="19" t="s">
        <v>36</v>
      </c>
      <c r="B15" s="20" t="s">
        <v>37</v>
      </c>
      <c r="C15" s="13">
        <f>C16+C17</f>
        <v>68370</v>
      </c>
      <c r="D15" s="13">
        <v>0</v>
      </c>
      <c r="E15" s="13">
        <v>68370</v>
      </c>
    </row>
    <row r="16" spans="1:7">
      <c r="A16" s="21" t="s">
        <v>38</v>
      </c>
      <c r="B16" s="22" t="s">
        <v>39</v>
      </c>
      <c r="C16" s="15">
        <v>58170</v>
      </c>
      <c r="D16" s="15">
        <v>0</v>
      </c>
      <c r="E16" s="15">
        <f>C16</f>
        <v>58170</v>
      </c>
    </row>
    <row r="17" spans="1:14">
      <c r="A17" s="21">
        <v>663</v>
      </c>
      <c r="B17" s="22" t="s">
        <v>91</v>
      </c>
      <c r="C17" s="15">
        <v>10200</v>
      </c>
      <c r="D17" s="15">
        <v>0</v>
      </c>
      <c r="E17" s="15">
        <f>C17</f>
        <v>10200</v>
      </c>
    </row>
    <row r="18" spans="1:14" ht="25.5">
      <c r="A18" s="19">
        <v>67</v>
      </c>
      <c r="B18" s="20" t="s">
        <v>68</v>
      </c>
      <c r="C18" s="13">
        <f>+C19</f>
        <v>12799130</v>
      </c>
      <c r="D18" s="13">
        <v>-382000</v>
      </c>
      <c r="E18" s="13">
        <f>C18+D18</f>
        <v>12417130</v>
      </c>
    </row>
    <row r="19" spans="1:14" ht="25.5">
      <c r="A19" s="21">
        <v>671</v>
      </c>
      <c r="B19" s="22" t="s">
        <v>69</v>
      </c>
      <c r="C19" s="15">
        <v>12799130</v>
      </c>
      <c r="D19" s="15">
        <v>-382000</v>
      </c>
      <c r="E19" s="15">
        <f>C19+D19</f>
        <v>12417130</v>
      </c>
      <c r="I19" s="8"/>
      <c r="J19" s="8"/>
    </row>
    <row r="20" spans="1:14">
      <c r="A20" s="19">
        <v>72</v>
      </c>
      <c r="B20" s="20" t="s">
        <v>104</v>
      </c>
      <c r="C20" s="13">
        <f>+C21</f>
        <v>2000</v>
      </c>
      <c r="D20" s="13">
        <f t="shared" ref="D20:E20" si="0">+D21</f>
        <v>0</v>
      </c>
      <c r="E20" s="13">
        <f>C20</f>
        <v>2000</v>
      </c>
      <c r="I20" s="8"/>
      <c r="J20" s="8"/>
    </row>
    <row r="21" spans="1:14">
      <c r="A21" s="21">
        <v>723</v>
      </c>
      <c r="B21" s="22" t="s">
        <v>105</v>
      </c>
      <c r="C21" s="15">
        <v>2000</v>
      </c>
      <c r="D21" s="15">
        <v>0</v>
      </c>
      <c r="E21" s="15">
        <f>C21</f>
        <v>2000</v>
      </c>
      <c r="I21" s="8"/>
      <c r="J21" s="8"/>
      <c r="N21" s="8"/>
    </row>
    <row r="22" spans="1:14">
      <c r="A22" s="16" t="s">
        <v>42</v>
      </c>
      <c r="B22" s="17" t="s">
        <v>43</v>
      </c>
      <c r="C22" s="18">
        <f>+C23+C27+C33+C35</f>
        <v>16738500</v>
      </c>
      <c r="D22" s="18">
        <f>D24+D25+D26</f>
        <v>-382000</v>
      </c>
      <c r="E22" s="18">
        <f>C22+D22</f>
        <v>16356500</v>
      </c>
      <c r="G22" s="70"/>
      <c r="H22" s="8"/>
      <c r="I22" s="8"/>
    </row>
    <row r="23" spans="1:14">
      <c r="A23" s="23" t="s">
        <v>0</v>
      </c>
      <c r="B23" s="20" t="s">
        <v>1</v>
      </c>
      <c r="C23" s="13">
        <f>SUM(C24:C26)</f>
        <v>13205070</v>
      </c>
      <c r="D23" s="13">
        <v>-382000</v>
      </c>
      <c r="E23" s="13">
        <f>C23+D23</f>
        <v>12823070</v>
      </c>
      <c r="I23" s="8"/>
    </row>
    <row r="24" spans="1:14">
      <c r="A24" s="24" t="s">
        <v>2</v>
      </c>
      <c r="B24" s="22" t="s">
        <v>3</v>
      </c>
      <c r="C24" s="34">
        <v>10096990</v>
      </c>
      <c r="D24" s="15">
        <v>-116000</v>
      </c>
      <c r="E24" s="15">
        <f t="shared" ref="E24:E26" si="1">C24+D24</f>
        <v>9980990</v>
      </c>
    </row>
    <row r="25" spans="1:14">
      <c r="A25" s="24" t="s">
        <v>4</v>
      </c>
      <c r="B25" s="22" t="s">
        <v>5</v>
      </c>
      <c r="C25" s="34">
        <v>1442080</v>
      </c>
      <c r="D25" s="15">
        <v>-246000</v>
      </c>
      <c r="E25" s="15">
        <f t="shared" si="1"/>
        <v>1196080</v>
      </c>
    </row>
    <row r="26" spans="1:14">
      <c r="A26" s="24" t="s">
        <v>6</v>
      </c>
      <c r="B26" s="22" t="s">
        <v>7</v>
      </c>
      <c r="C26" s="34">
        <v>1666000</v>
      </c>
      <c r="D26" s="15">
        <v>-20000</v>
      </c>
      <c r="E26" s="15">
        <f t="shared" si="1"/>
        <v>1646000</v>
      </c>
    </row>
    <row r="27" spans="1:14">
      <c r="A27" s="23" t="s">
        <v>8</v>
      </c>
      <c r="B27" s="20" t="s">
        <v>9</v>
      </c>
      <c r="C27" s="13">
        <f>SUM(C28:C32)</f>
        <v>3526120</v>
      </c>
      <c r="D27" s="13">
        <v>0</v>
      </c>
      <c r="E27" s="13">
        <f>C27+D27</f>
        <v>3526120</v>
      </c>
    </row>
    <row r="28" spans="1:14">
      <c r="A28" s="24" t="s">
        <v>10</v>
      </c>
      <c r="B28" s="22" t="s">
        <v>11</v>
      </c>
      <c r="C28" s="34">
        <v>579100</v>
      </c>
      <c r="D28" s="15">
        <v>0</v>
      </c>
      <c r="E28" s="15">
        <f>C28+D28</f>
        <v>579100</v>
      </c>
    </row>
    <row r="29" spans="1:14">
      <c r="A29" s="24" t="s">
        <v>12</v>
      </c>
      <c r="B29" s="22" t="s">
        <v>13</v>
      </c>
      <c r="C29" s="34">
        <v>2013330</v>
      </c>
      <c r="D29" s="15">
        <v>0</v>
      </c>
      <c r="E29" s="15">
        <f t="shared" ref="E29:E36" si="2">C29+D29</f>
        <v>2013330</v>
      </c>
    </row>
    <row r="30" spans="1:14">
      <c r="A30" s="24" t="s">
        <v>14</v>
      </c>
      <c r="B30" s="22" t="s">
        <v>15</v>
      </c>
      <c r="C30" s="34">
        <v>777170</v>
      </c>
      <c r="D30" s="15">
        <v>0</v>
      </c>
      <c r="E30" s="15">
        <f t="shared" si="2"/>
        <v>777170</v>
      </c>
    </row>
    <row r="31" spans="1:14">
      <c r="A31" s="24" t="s">
        <v>44</v>
      </c>
      <c r="B31" s="22" t="s">
        <v>106</v>
      </c>
      <c r="C31" s="15">
        <v>0</v>
      </c>
      <c r="D31" s="15">
        <v>0</v>
      </c>
      <c r="E31" s="15">
        <f t="shared" si="2"/>
        <v>0</v>
      </c>
    </row>
    <row r="32" spans="1:14">
      <c r="A32" s="24" t="s">
        <v>16</v>
      </c>
      <c r="B32" s="22" t="s">
        <v>17</v>
      </c>
      <c r="C32" s="34">
        <v>156520</v>
      </c>
      <c r="D32" s="15">
        <v>0</v>
      </c>
      <c r="E32" s="15">
        <f t="shared" si="2"/>
        <v>156520</v>
      </c>
    </row>
    <row r="33" spans="1:5">
      <c r="A33" s="23" t="s">
        <v>18</v>
      </c>
      <c r="B33" s="20" t="s">
        <v>19</v>
      </c>
      <c r="C33" s="13">
        <f>SUM(C34:C34)</f>
        <v>7310</v>
      </c>
      <c r="D33" s="13">
        <v>0</v>
      </c>
      <c r="E33" s="13">
        <f t="shared" si="2"/>
        <v>7310</v>
      </c>
    </row>
    <row r="34" spans="1:5">
      <c r="A34" s="24" t="s">
        <v>20</v>
      </c>
      <c r="B34" s="22" t="s">
        <v>115</v>
      </c>
      <c r="C34" s="34">
        <v>7310</v>
      </c>
      <c r="D34" s="15">
        <v>0</v>
      </c>
      <c r="E34" s="15">
        <f t="shared" si="2"/>
        <v>7310</v>
      </c>
    </row>
    <row r="35" spans="1:5">
      <c r="A35" s="25">
        <v>38</v>
      </c>
      <c r="B35" s="20" t="s">
        <v>98</v>
      </c>
      <c r="C35" s="35">
        <f>C36</f>
        <v>0</v>
      </c>
      <c r="D35" s="13">
        <v>0</v>
      </c>
      <c r="E35" s="13">
        <f t="shared" si="2"/>
        <v>0</v>
      </c>
    </row>
    <row r="36" spans="1:5">
      <c r="A36" s="26">
        <v>383</v>
      </c>
      <c r="B36" s="22" t="s">
        <v>99</v>
      </c>
      <c r="C36" s="34"/>
      <c r="D36" s="15">
        <v>0</v>
      </c>
      <c r="E36" s="15">
        <f t="shared" si="2"/>
        <v>0</v>
      </c>
    </row>
    <row r="37" spans="1:5">
      <c r="A37" s="16" t="s">
        <v>45</v>
      </c>
      <c r="B37" s="17" t="s">
        <v>46</v>
      </c>
      <c r="C37" s="18">
        <f>+C38</f>
        <v>294600</v>
      </c>
      <c r="D37" s="18">
        <v>0</v>
      </c>
      <c r="E37" s="18">
        <f>C37+D37</f>
        <v>294600</v>
      </c>
    </row>
    <row r="38" spans="1:5">
      <c r="A38" s="23" t="s">
        <v>22</v>
      </c>
      <c r="B38" s="20" t="s">
        <v>23</v>
      </c>
      <c r="C38" s="13">
        <f>SUM(C39:C40)</f>
        <v>294600</v>
      </c>
      <c r="D38" s="13">
        <v>0</v>
      </c>
      <c r="E38" s="13">
        <f>C38+D38</f>
        <v>294600</v>
      </c>
    </row>
    <row r="39" spans="1:5">
      <c r="A39" s="24" t="s">
        <v>24</v>
      </c>
      <c r="B39" s="22" t="s">
        <v>25</v>
      </c>
      <c r="C39" s="15">
        <v>92600</v>
      </c>
      <c r="D39" s="15">
        <v>0</v>
      </c>
      <c r="E39" s="15">
        <f>C39</f>
        <v>92600</v>
      </c>
    </row>
    <row r="40" spans="1:5">
      <c r="A40" s="24" t="s">
        <v>47</v>
      </c>
      <c r="B40" s="22" t="s">
        <v>26</v>
      </c>
      <c r="C40" s="15">
        <v>202000</v>
      </c>
      <c r="D40" s="15">
        <v>0</v>
      </c>
      <c r="E40" s="15">
        <f>C40</f>
        <v>202000</v>
      </c>
    </row>
    <row r="41" spans="1:5">
      <c r="A41" s="24"/>
      <c r="B41" s="22"/>
      <c r="C41" s="15"/>
      <c r="D41" s="15"/>
      <c r="E41" s="15"/>
    </row>
    <row r="42" spans="1:5">
      <c r="A42" s="36" t="s">
        <v>48</v>
      </c>
      <c r="B42" s="10"/>
      <c r="C42" s="37"/>
      <c r="D42" s="37"/>
      <c r="E42" s="37"/>
    </row>
    <row r="43" spans="1:5">
      <c r="A43" s="16" t="s">
        <v>49</v>
      </c>
      <c r="B43" s="17" t="s">
        <v>50</v>
      </c>
      <c r="C43" s="18">
        <v>0</v>
      </c>
      <c r="D43" s="18">
        <v>0</v>
      </c>
      <c r="E43" s="18">
        <v>0</v>
      </c>
    </row>
    <row r="44" spans="1:5">
      <c r="A44" s="16" t="s">
        <v>51</v>
      </c>
      <c r="B44" s="17" t="s">
        <v>52</v>
      </c>
      <c r="C44" s="18">
        <v>0</v>
      </c>
      <c r="D44" s="18">
        <v>0</v>
      </c>
      <c r="E44" s="18">
        <v>0</v>
      </c>
    </row>
    <row r="45" spans="1:5">
      <c r="A45" s="24"/>
      <c r="B45" s="22"/>
      <c r="C45" s="15"/>
      <c r="D45" s="15"/>
      <c r="E45" s="15"/>
    </row>
    <row r="46" spans="1:5">
      <c r="A46" s="36" t="s">
        <v>97</v>
      </c>
      <c r="B46" s="22"/>
      <c r="C46" s="15"/>
      <c r="D46" s="15"/>
      <c r="E46" s="15"/>
    </row>
    <row r="47" spans="1:5">
      <c r="A47" s="16" t="s">
        <v>53</v>
      </c>
      <c r="B47" s="17" t="s">
        <v>54</v>
      </c>
      <c r="C47" s="18">
        <f>+C48</f>
        <v>110000</v>
      </c>
      <c r="D47" s="18">
        <f t="shared" ref="D47:E47" si="3">+D48</f>
        <v>0</v>
      </c>
      <c r="E47" s="18">
        <v>110000</v>
      </c>
    </row>
    <row r="48" spans="1:5">
      <c r="A48" s="23" t="s">
        <v>55</v>
      </c>
      <c r="B48" s="20" t="s">
        <v>56</v>
      </c>
      <c r="C48" s="13">
        <f>SUM(C49:C50)</f>
        <v>110000</v>
      </c>
      <c r="D48" s="13">
        <f t="shared" ref="D48:E48" si="4">SUM(D49:D50)</f>
        <v>0</v>
      </c>
      <c r="E48" s="13">
        <v>110000</v>
      </c>
    </row>
    <row r="49" spans="1:5">
      <c r="A49" s="24" t="s">
        <v>57</v>
      </c>
      <c r="B49" s="22" t="s">
        <v>58</v>
      </c>
      <c r="C49" s="15">
        <v>110000</v>
      </c>
      <c r="D49" s="15">
        <v>0</v>
      </c>
      <c r="E49" s="15">
        <v>110000</v>
      </c>
    </row>
    <row r="50" spans="1:5">
      <c r="A50" s="24" t="s">
        <v>57</v>
      </c>
      <c r="B50" s="22" t="s">
        <v>59</v>
      </c>
      <c r="C50" s="15">
        <v>0</v>
      </c>
      <c r="D50" s="15">
        <v>0</v>
      </c>
      <c r="E50" s="15">
        <v>0</v>
      </c>
    </row>
    <row r="51" spans="1:5">
      <c r="A51" s="27"/>
      <c r="B51" s="14"/>
      <c r="C51" s="15"/>
      <c r="D51" s="15"/>
      <c r="E51" s="15"/>
    </row>
    <row r="52" spans="1:5">
      <c r="A52" s="27"/>
      <c r="B52" s="14"/>
      <c r="C52" s="15"/>
      <c r="D52" s="15"/>
      <c r="E52" s="15"/>
    </row>
    <row r="53" spans="1:5">
      <c r="A53" s="27"/>
      <c r="B53" s="14"/>
      <c r="C53" s="15"/>
      <c r="D53" s="15"/>
      <c r="E53" s="15"/>
    </row>
    <row r="54" spans="1:5">
      <c r="A54" s="28" t="s">
        <v>60</v>
      </c>
      <c r="B54" s="14"/>
      <c r="C54" s="15"/>
      <c r="D54" s="15"/>
      <c r="E54" s="15"/>
    </row>
    <row r="55" spans="1:5" ht="26.25">
      <c r="A55" s="133" t="s">
        <v>61</v>
      </c>
      <c r="B55" s="133"/>
      <c r="C55" s="9" t="s">
        <v>103</v>
      </c>
      <c r="D55" s="11" t="s">
        <v>118</v>
      </c>
      <c r="E55" s="12" t="s">
        <v>140</v>
      </c>
    </row>
    <row r="56" spans="1:5">
      <c r="A56" s="29" t="s">
        <v>62</v>
      </c>
      <c r="B56" s="29" t="s">
        <v>63</v>
      </c>
      <c r="C56" s="30">
        <f>+C18</f>
        <v>12799130</v>
      </c>
      <c r="D56" s="30">
        <f>+D18</f>
        <v>-382000</v>
      </c>
      <c r="E56" s="30">
        <f>C56+D56</f>
        <v>12417130</v>
      </c>
    </row>
    <row r="57" spans="1:5">
      <c r="A57" s="31" t="s">
        <v>64</v>
      </c>
      <c r="B57" s="31" t="s">
        <v>65</v>
      </c>
      <c r="C57" s="30">
        <f>+C16+C12</f>
        <v>58200</v>
      </c>
      <c r="D57" s="30"/>
      <c r="E57" s="30">
        <f t="shared" ref="E57:E61" si="5">C57+D57</f>
        <v>58200</v>
      </c>
    </row>
    <row r="58" spans="1:5">
      <c r="A58" s="31" t="s">
        <v>92</v>
      </c>
      <c r="B58" s="31" t="s">
        <v>93</v>
      </c>
      <c r="C58" s="30">
        <v>4092340</v>
      </c>
      <c r="D58" s="30"/>
      <c r="E58" s="30">
        <f t="shared" si="5"/>
        <v>4092340</v>
      </c>
    </row>
    <row r="59" spans="1:5">
      <c r="A59" s="31" t="s">
        <v>66</v>
      </c>
      <c r="B59" s="31" t="s">
        <v>67</v>
      </c>
      <c r="C59" s="30">
        <f>+C8</f>
        <v>69100</v>
      </c>
      <c r="D59" s="30"/>
      <c r="E59" s="30">
        <f t="shared" si="5"/>
        <v>69100</v>
      </c>
    </row>
    <row r="60" spans="1:5">
      <c r="A60" s="31" t="s">
        <v>94</v>
      </c>
      <c r="B60" s="31" t="s">
        <v>95</v>
      </c>
      <c r="C60" s="30">
        <f>C17</f>
        <v>10200</v>
      </c>
      <c r="D60" s="30"/>
      <c r="E60" s="30">
        <f t="shared" si="5"/>
        <v>10200</v>
      </c>
    </row>
    <row r="61" spans="1:5">
      <c r="A61" s="31" t="s">
        <v>100</v>
      </c>
      <c r="B61" s="31" t="s">
        <v>101</v>
      </c>
      <c r="C61" s="30">
        <v>4100</v>
      </c>
      <c r="D61" s="30"/>
      <c r="E61" s="30">
        <f t="shared" si="5"/>
        <v>4100</v>
      </c>
    </row>
    <row r="62" spans="1:5">
      <c r="A62" s="27"/>
      <c r="B62" s="14"/>
      <c r="C62" s="15">
        <f>+C56+C57+C58+C59+C60+C61</f>
        <v>17033070</v>
      </c>
      <c r="D62" s="15">
        <f t="shared" ref="D62:E62" si="6">+D56+D57+D58+D59+D60+D61</f>
        <v>-382000</v>
      </c>
      <c r="E62" s="15">
        <f t="shared" si="6"/>
        <v>16651070</v>
      </c>
    </row>
    <row r="63" spans="1:5">
      <c r="A63" s="27"/>
      <c r="B63" s="14"/>
      <c r="C63" s="15"/>
      <c r="D63" s="15"/>
      <c r="E63" s="15"/>
    </row>
    <row r="64" spans="1:5">
      <c r="A64" s="128"/>
      <c r="B64" s="128"/>
      <c r="C64" s="6"/>
      <c r="D64" s="6"/>
      <c r="E64" s="6"/>
    </row>
    <row r="65" spans="1:5">
      <c r="A65" s="128"/>
      <c r="B65" s="128"/>
      <c r="C65" s="6"/>
      <c r="D65" s="6"/>
      <c r="E65" s="6"/>
    </row>
    <row r="66" spans="1:5">
      <c r="A66" s="128"/>
      <c r="B66" s="128"/>
      <c r="C66" s="6"/>
      <c r="D66" s="6"/>
      <c r="E66" s="6"/>
    </row>
    <row r="67" spans="1:5">
      <c r="A67" s="128"/>
      <c r="B67" s="128"/>
      <c r="C67" s="6"/>
      <c r="D67" s="6"/>
      <c r="E67" s="6"/>
    </row>
    <row r="68" spans="1:5">
      <c r="A68" s="128"/>
      <c r="B68" s="128"/>
      <c r="C68" s="6"/>
      <c r="D68" s="6"/>
      <c r="E68" s="6"/>
    </row>
    <row r="69" spans="1:5">
      <c r="A69" s="128"/>
      <c r="B69" s="128"/>
      <c r="C69" s="6"/>
      <c r="D69" s="6"/>
      <c r="E69" s="6"/>
    </row>
    <row r="70" spans="1:5">
      <c r="A70" s="128"/>
      <c r="B70" s="128"/>
      <c r="C70" s="6"/>
      <c r="D70" s="6"/>
      <c r="E70" s="6"/>
    </row>
    <row r="71" spans="1:5">
      <c r="C71" s="7"/>
      <c r="D71" s="7"/>
      <c r="E71" s="7"/>
    </row>
  </sheetData>
  <mergeCells count="11">
    <mergeCell ref="A66:B66"/>
    <mergeCell ref="A67:B67"/>
    <mergeCell ref="A68:B68"/>
    <mergeCell ref="A69:B69"/>
    <mergeCell ref="A70:B70"/>
    <mergeCell ref="A65:B65"/>
    <mergeCell ref="A2:E3"/>
    <mergeCell ref="A1:E1"/>
    <mergeCell ref="A5:B5"/>
    <mergeCell ref="A55:B55"/>
    <mergeCell ref="A64:B64"/>
  </mergeCells>
  <pageMargins left="0.7" right="0.7" top="0.75" bottom="0.75" header="0.3" footer="0.3"/>
  <pageSetup paperSize="9" scale="88" orientation="portrait" r:id="rId1"/>
  <rowBreaks count="1" manualBreakCount="1">
    <brk id="63" max="16383" man="1"/>
  </rowBreaks>
  <ignoredErrors>
    <ignoredError sqref="C2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tabSelected="1" topLeftCell="A52" workbookViewId="0">
      <selection activeCell="B89" sqref="B89"/>
    </sheetView>
  </sheetViews>
  <sheetFormatPr defaultRowHeight="12.75"/>
  <cols>
    <col min="1" max="1" width="23.28515625" style="71" customWidth="1"/>
    <col min="2" max="2" width="73.42578125" style="73" customWidth="1"/>
    <col min="3" max="5" width="11.42578125" style="72" customWidth="1"/>
    <col min="6" max="249" width="9.140625" style="71"/>
    <col min="250" max="250" width="11.7109375" style="71" customWidth="1"/>
    <col min="251" max="251" width="57.28515625" style="71" customWidth="1"/>
    <col min="252" max="255" width="14.85546875" style="71" customWidth="1"/>
    <col min="256" max="256" width="8.5703125" style="71" customWidth="1"/>
    <col min="257" max="257" width="8.85546875" style="71" customWidth="1"/>
    <col min="258" max="258" width="8.5703125" style="71" customWidth="1"/>
    <col min="259" max="505" width="9.140625" style="71"/>
    <col min="506" max="506" width="11.7109375" style="71" customWidth="1"/>
    <col min="507" max="507" width="57.28515625" style="71" customWidth="1"/>
    <col min="508" max="511" width="14.85546875" style="71" customWidth="1"/>
    <col min="512" max="512" width="8.5703125" style="71" customWidth="1"/>
    <col min="513" max="513" width="8.85546875" style="71" customWidth="1"/>
    <col min="514" max="514" width="8.5703125" style="71" customWidth="1"/>
    <col min="515" max="761" width="9.140625" style="71"/>
    <col min="762" max="762" width="11.7109375" style="71" customWidth="1"/>
    <col min="763" max="763" width="57.28515625" style="71" customWidth="1"/>
    <col min="764" max="767" width="14.85546875" style="71" customWidth="1"/>
    <col min="768" max="768" width="8.5703125" style="71" customWidth="1"/>
    <col min="769" max="769" width="8.85546875" style="71" customWidth="1"/>
    <col min="770" max="770" width="8.5703125" style="71" customWidth="1"/>
    <col min="771" max="1017" width="9.140625" style="71"/>
    <col min="1018" max="1018" width="11.7109375" style="71" customWidth="1"/>
    <col min="1019" max="1019" width="57.28515625" style="71" customWidth="1"/>
    <col min="1020" max="1023" width="14.85546875" style="71" customWidth="1"/>
    <col min="1024" max="1024" width="8.5703125" style="71" customWidth="1"/>
    <col min="1025" max="1025" width="8.85546875" style="71" customWidth="1"/>
    <col min="1026" max="1026" width="8.5703125" style="71" customWidth="1"/>
    <col min="1027" max="1273" width="9.140625" style="71"/>
    <col min="1274" max="1274" width="11.7109375" style="71" customWidth="1"/>
    <col min="1275" max="1275" width="57.28515625" style="71" customWidth="1"/>
    <col min="1276" max="1279" width="14.85546875" style="71" customWidth="1"/>
    <col min="1280" max="1280" width="8.5703125" style="71" customWidth="1"/>
    <col min="1281" max="1281" width="8.85546875" style="71" customWidth="1"/>
    <col min="1282" max="1282" width="8.5703125" style="71" customWidth="1"/>
    <col min="1283" max="1529" width="9.140625" style="71"/>
    <col min="1530" max="1530" width="11.7109375" style="71" customWidth="1"/>
    <col min="1531" max="1531" width="57.28515625" style="71" customWidth="1"/>
    <col min="1532" max="1535" width="14.85546875" style="71" customWidth="1"/>
    <col min="1536" max="1536" width="8.5703125" style="71" customWidth="1"/>
    <col min="1537" max="1537" width="8.85546875" style="71" customWidth="1"/>
    <col min="1538" max="1538" width="8.5703125" style="71" customWidth="1"/>
    <col min="1539" max="1785" width="9.140625" style="71"/>
    <col min="1786" max="1786" width="11.7109375" style="71" customWidth="1"/>
    <col min="1787" max="1787" width="57.28515625" style="71" customWidth="1"/>
    <col min="1788" max="1791" width="14.85546875" style="71" customWidth="1"/>
    <col min="1792" max="1792" width="8.5703125" style="71" customWidth="1"/>
    <col min="1793" max="1793" width="8.85546875" style="71" customWidth="1"/>
    <col min="1794" max="1794" width="8.5703125" style="71" customWidth="1"/>
    <col min="1795" max="2041" width="9.140625" style="71"/>
    <col min="2042" max="2042" width="11.7109375" style="71" customWidth="1"/>
    <col min="2043" max="2043" width="57.28515625" style="71" customWidth="1"/>
    <col min="2044" max="2047" width="14.85546875" style="71" customWidth="1"/>
    <col min="2048" max="2048" width="8.5703125" style="71" customWidth="1"/>
    <col min="2049" max="2049" width="8.85546875" style="71" customWidth="1"/>
    <col min="2050" max="2050" width="8.5703125" style="71" customWidth="1"/>
    <col min="2051" max="2297" width="9.140625" style="71"/>
    <col min="2298" max="2298" width="11.7109375" style="71" customWidth="1"/>
    <col min="2299" max="2299" width="57.28515625" style="71" customWidth="1"/>
    <col min="2300" max="2303" width="14.85546875" style="71" customWidth="1"/>
    <col min="2304" max="2304" width="8.5703125" style="71" customWidth="1"/>
    <col min="2305" max="2305" width="8.85546875" style="71" customWidth="1"/>
    <col min="2306" max="2306" width="8.5703125" style="71" customWidth="1"/>
    <col min="2307" max="2553" width="9.140625" style="71"/>
    <col min="2554" max="2554" width="11.7109375" style="71" customWidth="1"/>
    <col min="2555" max="2555" width="57.28515625" style="71" customWidth="1"/>
    <col min="2556" max="2559" width="14.85546875" style="71" customWidth="1"/>
    <col min="2560" max="2560" width="8.5703125" style="71" customWidth="1"/>
    <col min="2561" max="2561" width="8.85546875" style="71" customWidth="1"/>
    <col min="2562" max="2562" width="8.5703125" style="71" customWidth="1"/>
    <col min="2563" max="2809" width="9.140625" style="71"/>
    <col min="2810" max="2810" width="11.7109375" style="71" customWidth="1"/>
    <col min="2811" max="2811" width="57.28515625" style="71" customWidth="1"/>
    <col min="2812" max="2815" width="14.85546875" style="71" customWidth="1"/>
    <col min="2816" max="2816" width="8.5703125" style="71" customWidth="1"/>
    <col min="2817" max="2817" width="8.85546875" style="71" customWidth="1"/>
    <col min="2818" max="2818" width="8.5703125" style="71" customWidth="1"/>
    <col min="2819" max="3065" width="9.140625" style="71"/>
    <col min="3066" max="3066" width="11.7109375" style="71" customWidth="1"/>
    <col min="3067" max="3067" width="57.28515625" style="71" customWidth="1"/>
    <col min="3068" max="3071" width="14.85546875" style="71" customWidth="1"/>
    <col min="3072" max="3072" width="8.5703125" style="71" customWidth="1"/>
    <col min="3073" max="3073" width="8.85546875" style="71" customWidth="1"/>
    <col min="3074" max="3074" width="8.5703125" style="71" customWidth="1"/>
    <col min="3075" max="3321" width="9.140625" style="71"/>
    <col min="3322" max="3322" width="11.7109375" style="71" customWidth="1"/>
    <col min="3323" max="3323" width="57.28515625" style="71" customWidth="1"/>
    <col min="3324" max="3327" width="14.85546875" style="71" customWidth="1"/>
    <col min="3328" max="3328" width="8.5703125" style="71" customWidth="1"/>
    <col min="3329" max="3329" width="8.85546875" style="71" customWidth="1"/>
    <col min="3330" max="3330" width="8.5703125" style="71" customWidth="1"/>
    <col min="3331" max="3577" width="9.140625" style="71"/>
    <col min="3578" max="3578" width="11.7109375" style="71" customWidth="1"/>
    <col min="3579" max="3579" width="57.28515625" style="71" customWidth="1"/>
    <col min="3580" max="3583" width="14.85546875" style="71" customWidth="1"/>
    <col min="3584" max="3584" width="8.5703125" style="71" customWidth="1"/>
    <col min="3585" max="3585" width="8.85546875" style="71" customWidth="1"/>
    <col min="3586" max="3586" width="8.5703125" style="71" customWidth="1"/>
    <col min="3587" max="3833" width="9.140625" style="71"/>
    <col min="3834" max="3834" width="11.7109375" style="71" customWidth="1"/>
    <col min="3835" max="3835" width="57.28515625" style="71" customWidth="1"/>
    <col min="3836" max="3839" width="14.85546875" style="71" customWidth="1"/>
    <col min="3840" max="3840" width="8.5703125" style="71" customWidth="1"/>
    <col min="3841" max="3841" width="8.85546875" style="71" customWidth="1"/>
    <col min="3842" max="3842" width="8.5703125" style="71" customWidth="1"/>
    <col min="3843" max="4089" width="9.140625" style="71"/>
    <col min="4090" max="4090" width="11.7109375" style="71" customWidth="1"/>
    <col min="4091" max="4091" width="57.28515625" style="71" customWidth="1"/>
    <col min="4092" max="4095" width="14.85546875" style="71" customWidth="1"/>
    <col min="4096" max="4096" width="8.5703125" style="71" customWidth="1"/>
    <col min="4097" max="4097" width="8.85546875" style="71" customWidth="1"/>
    <col min="4098" max="4098" width="8.5703125" style="71" customWidth="1"/>
    <col min="4099" max="4345" width="9.140625" style="71"/>
    <col min="4346" max="4346" width="11.7109375" style="71" customWidth="1"/>
    <col min="4347" max="4347" width="57.28515625" style="71" customWidth="1"/>
    <col min="4348" max="4351" width="14.85546875" style="71" customWidth="1"/>
    <col min="4352" max="4352" width="8.5703125" style="71" customWidth="1"/>
    <col min="4353" max="4353" width="8.85546875" style="71" customWidth="1"/>
    <col min="4354" max="4354" width="8.5703125" style="71" customWidth="1"/>
    <col min="4355" max="4601" width="9.140625" style="71"/>
    <col min="4602" max="4602" width="11.7109375" style="71" customWidth="1"/>
    <col min="4603" max="4603" width="57.28515625" style="71" customWidth="1"/>
    <col min="4604" max="4607" width="14.85546875" style="71" customWidth="1"/>
    <col min="4608" max="4608" width="8.5703125" style="71" customWidth="1"/>
    <col min="4609" max="4609" width="8.85546875" style="71" customWidth="1"/>
    <col min="4610" max="4610" width="8.5703125" style="71" customWidth="1"/>
    <col min="4611" max="4857" width="9.140625" style="71"/>
    <col min="4858" max="4858" width="11.7109375" style="71" customWidth="1"/>
    <col min="4859" max="4859" width="57.28515625" style="71" customWidth="1"/>
    <col min="4860" max="4863" width="14.85546875" style="71" customWidth="1"/>
    <col min="4864" max="4864" width="8.5703125" style="71" customWidth="1"/>
    <col min="4865" max="4865" width="8.85546875" style="71" customWidth="1"/>
    <col min="4866" max="4866" width="8.5703125" style="71" customWidth="1"/>
    <col min="4867" max="5113" width="9.140625" style="71"/>
    <col min="5114" max="5114" width="11.7109375" style="71" customWidth="1"/>
    <col min="5115" max="5115" width="57.28515625" style="71" customWidth="1"/>
    <col min="5116" max="5119" width="14.85546875" style="71" customWidth="1"/>
    <col min="5120" max="5120" width="8.5703125" style="71" customWidth="1"/>
    <col min="5121" max="5121" width="8.85546875" style="71" customWidth="1"/>
    <col min="5122" max="5122" width="8.5703125" style="71" customWidth="1"/>
    <col min="5123" max="5369" width="9.140625" style="71"/>
    <col min="5370" max="5370" width="11.7109375" style="71" customWidth="1"/>
    <col min="5371" max="5371" width="57.28515625" style="71" customWidth="1"/>
    <col min="5372" max="5375" width="14.85546875" style="71" customWidth="1"/>
    <col min="5376" max="5376" width="8.5703125" style="71" customWidth="1"/>
    <col min="5377" max="5377" width="8.85546875" style="71" customWidth="1"/>
    <col min="5378" max="5378" width="8.5703125" style="71" customWidth="1"/>
    <col min="5379" max="5625" width="9.140625" style="71"/>
    <col min="5626" max="5626" width="11.7109375" style="71" customWidth="1"/>
    <col min="5627" max="5627" width="57.28515625" style="71" customWidth="1"/>
    <col min="5628" max="5631" width="14.85546875" style="71" customWidth="1"/>
    <col min="5632" max="5632" width="8.5703125" style="71" customWidth="1"/>
    <col min="5633" max="5633" width="8.85546875" style="71" customWidth="1"/>
    <col min="5634" max="5634" width="8.5703125" style="71" customWidth="1"/>
    <col min="5635" max="5881" width="9.140625" style="71"/>
    <col min="5882" max="5882" width="11.7109375" style="71" customWidth="1"/>
    <col min="5883" max="5883" width="57.28515625" style="71" customWidth="1"/>
    <col min="5884" max="5887" width="14.85546875" style="71" customWidth="1"/>
    <col min="5888" max="5888" width="8.5703125" style="71" customWidth="1"/>
    <col min="5889" max="5889" width="8.85546875" style="71" customWidth="1"/>
    <col min="5890" max="5890" width="8.5703125" style="71" customWidth="1"/>
    <col min="5891" max="6137" width="9.140625" style="71"/>
    <col min="6138" max="6138" width="11.7109375" style="71" customWidth="1"/>
    <col min="6139" max="6139" width="57.28515625" style="71" customWidth="1"/>
    <col min="6140" max="6143" width="14.85546875" style="71" customWidth="1"/>
    <col min="6144" max="6144" width="8.5703125" style="71" customWidth="1"/>
    <col min="6145" max="6145" width="8.85546875" style="71" customWidth="1"/>
    <col min="6146" max="6146" width="8.5703125" style="71" customWidth="1"/>
    <col min="6147" max="6393" width="9.140625" style="71"/>
    <col min="6394" max="6394" width="11.7109375" style="71" customWidth="1"/>
    <col min="6395" max="6395" width="57.28515625" style="71" customWidth="1"/>
    <col min="6396" max="6399" width="14.85546875" style="71" customWidth="1"/>
    <col min="6400" max="6400" width="8.5703125" style="71" customWidth="1"/>
    <col min="6401" max="6401" width="8.85546875" style="71" customWidth="1"/>
    <col min="6402" max="6402" width="8.5703125" style="71" customWidth="1"/>
    <col min="6403" max="6649" width="9.140625" style="71"/>
    <col min="6650" max="6650" width="11.7109375" style="71" customWidth="1"/>
    <col min="6651" max="6651" width="57.28515625" style="71" customWidth="1"/>
    <col min="6652" max="6655" width="14.85546875" style="71" customWidth="1"/>
    <col min="6656" max="6656" width="8.5703125" style="71" customWidth="1"/>
    <col min="6657" max="6657" width="8.85546875" style="71" customWidth="1"/>
    <col min="6658" max="6658" width="8.5703125" style="71" customWidth="1"/>
    <col min="6659" max="6905" width="9.140625" style="71"/>
    <col min="6906" max="6906" width="11.7109375" style="71" customWidth="1"/>
    <col min="6907" max="6907" width="57.28515625" style="71" customWidth="1"/>
    <col min="6908" max="6911" width="14.85546875" style="71" customWidth="1"/>
    <col min="6912" max="6912" width="8.5703125" style="71" customWidth="1"/>
    <col min="6913" max="6913" width="8.85546875" style="71" customWidth="1"/>
    <col min="6914" max="6914" width="8.5703125" style="71" customWidth="1"/>
    <col min="6915" max="7161" width="9.140625" style="71"/>
    <col min="7162" max="7162" width="11.7109375" style="71" customWidth="1"/>
    <col min="7163" max="7163" width="57.28515625" style="71" customWidth="1"/>
    <col min="7164" max="7167" width="14.85546875" style="71" customWidth="1"/>
    <col min="7168" max="7168" width="8.5703125" style="71" customWidth="1"/>
    <col min="7169" max="7169" width="8.85546875" style="71" customWidth="1"/>
    <col min="7170" max="7170" width="8.5703125" style="71" customWidth="1"/>
    <col min="7171" max="7417" width="9.140625" style="71"/>
    <col min="7418" max="7418" width="11.7109375" style="71" customWidth="1"/>
    <col min="7419" max="7419" width="57.28515625" style="71" customWidth="1"/>
    <col min="7420" max="7423" width="14.85546875" style="71" customWidth="1"/>
    <col min="7424" max="7424" width="8.5703125" style="71" customWidth="1"/>
    <col min="7425" max="7425" width="8.85546875" style="71" customWidth="1"/>
    <col min="7426" max="7426" width="8.5703125" style="71" customWidth="1"/>
    <col min="7427" max="7673" width="9.140625" style="71"/>
    <col min="7674" max="7674" width="11.7109375" style="71" customWidth="1"/>
    <col min="7675" max="7675" width="57.28515625" style="71" customWidth="1"/>
    <col min="7676" max="7679" width="14.85546875" style="71" customWidth="1"/>
    <col min="7680" max="7680" width="8.5703125" style="71" customWidth="1"/>
    <col min="7681" max="7681" width="8.85546875" style="71" customWidth="1"/>
    <col min="7682" max="7682" width="8.5703125" style="71" customWidth="1"/>
    <col min="7683" max="7929" width="9.140625" style="71"/>
    <col min="7930" max="7930" width="11.7109375" style="71" customWidth="1"/>
    <col min="7931" max="7931" width="57.28515625" style="71" customWidth="1"/>
    <col min="7932" max="7935" width="14.85546875" style="71" customWidth="1"/>
    <col min="7936" max="7936" width="8.5703125" style="71" customWidth="1"/>
    <col min="7937" max="7937" width="8.85546875" style="71" customWidth="1"/>
    <col min="7938" max="7938" width="8.5703125" style="71" customWidth="1"/>
    <col min="7939" max="8185" width="9.140625" style="71"/>
    <col min="8186" max="8186" width="11.7109375" style="71" customWidth="1"/>
    <col min="8187" max="8187" width="57.28515625" style="71" customWidth="1"/>
    <col min="8188" max="8191" width="14.85546875" style="71" customWidth="1"/>
    <col min="8192" max="8192" width="8.5703125" style="71" customWidth="1"/>
    <col min="8193" max="8193" width="8.85546875" style="71" customWidth="1"/>
    <col min="8194" max="8194" width="8.5703125" style="71" customWidth="1"/>
    <col min="8195" max="8441" width="9.140625" style="71"/>
    <col min="8442" max="8442" width="11.7109375" style="71" customWidth="1"/>
    <col min="8443" max="8443" width="57.28515625" style="71" customWidth="1"/>
    <col min="8444" max="8447" width="14.85546875" style="71" customWidth="1"/>
    <col min="8448" max="8448" width="8.5703125" style="71" customWidth="1"/>
    <col min="8449" max="8449" width="8.85546875" style="71" customWidth="1"/>
    <col min="8450" max="8450" width="8.5703125" style="71" customWidth="1"/>
    <col min="8451" max="8697" width="9.140625" style="71"/>
    <col min="8698" max="8698" width="11.7109375" style="71" customWidth="1"/>
    <col min="8699" max="8699" width="57.28515625" style="71" customWidth="1"/>
    <col min="8700" max="8703" width="14.85546875" style="71" customWidth="1"/>
    <col min="8704" max="8704" width="8.5703125" style="71" customWidth="1"/>
    <col min="8705" max="8705" width="8.85546875" style="71" customWidth="1"/>
    <col min="8706" max="8706" width="8.5703125" style="71" customWidth="1"/>
    <col min="8707" max="8953" width="9.140625" style="71"/>
    <col min="8954" max="8954" width="11.7109375" style="71" customWidth="1"/>
    <col min="8955" max="8955" width="57.28515625" style="71" customWidth="1"/>
    <col min="8956" max="8959" width="14.85546875" style="71" customWidth="1"/>
    <col min="8960" max="8960" width="8.5703125" style="71" customWidth="1"/>
    <col min="8961" max="8961" width="8.85546875" style="71" customWidth="1"/>
    <col min="8962" max="8962" width="8.5703125" style="71" customWidth="1"/>
    <col min="8963" max="9209" width="9.140625" style="71"/>
    <col min="9210" max="9210" width="11.7109375" style="71" customWidth="1"/>
    <col min="9211" max="9211" width="57.28515625" style="71" customWidth="1"/>
    <col min="9212" max="9215" width="14.85546875" style="71" customWidth="1"/>
    <col min="9216" max="9216" width="8.5703125" style="71" customWidth="1"/>
    <col min="9217" max="9217" width="8.85546875" style="71" customWidth="1"/>
    <col min="9218" max="9218" width="8.5703125" style="71" customWidth="1"/>
    <col min="9219" max="9465" width="9.140625" style="71"/>
    <col min="9466" max="9466" width="11.7109375" style="71" customWidth="1"/>
    <col min="9467" max="9467" width="57.28515625" style="71" customWidth="1"/>
    <col min="9468" max="9471" width="14.85546875" style="71" customWidth="1"/>
    <col min="9472" max="9472" width="8.5703125" style="71" customWidth="1"/>
    <col min="9473" max="9473" width="8.85546875" style="71" customWidth="1"/>
    <col min="9474" max="9474" width="8.5703125" style="71" customWidth="1"/>
    <col min="9475" max="9721" width="9.140625" style="71"/>
    <col min="9722" max="9722" width="11.7109375" style="71" customWidth="1"/>
    <col min="9723" max="9723" width="57.28515625" style="71" customWidth="1"/>
    <col min="9724" max="9727" width="14.85546875" style="71" customWidth="1"/>
    <col min="9728" max="9728" width="8.5703125" style="71" customWidth="1"/>
    <col min="9729" max="9729" width="8.85546875" style="71" customWidth="1"/>
    <col min="9730" max="9730" width="8.5703125" style="71" customWidth="1"/>
    <col min="9731" max="9977" width="9.140625" style="71"/>
    <col min="9978" max="9978" width="11.7109375" style="71" customWidth="1"/>
    <col min="9979" max="9979" width="57.28515625" style="71" customWidth="1"/>
    <col min="9980" max="9983" width="14.85546875" style="71" customWidth="1"/>
    <col min="9984" max="9984" width="8.5703125" style="71" customWidth="1"/>
    <col min="9985" max="9985" width="8.85546875" style="71" customWidth="1"/>
    <col min="9986" max="9986" width="8.5703125" style="71" customWidth="1"/>
    <col min="9987" max="10233" width="9.140625" style="71"/>
    <col min="10234" max="10234" width="11.7109375" style="71" customWidth="1"/>
    <col min="10235" max="10235" width="57.28515625" style="71" customWidth="1"/>
    <col min="10236" max="10239" width="14.85546875" style="71" customWidth="1"/>
    <col min="10240" max="10240" width="8.5703125" style="71" customWidth="1"/>
    <col min="10241" max="10241" width="8.85546875" style="71" customWidth="1"/>
    <col min="10242" max="10242" width="8.5703125" style="71" customWidth="1"/>
    <col min="10243" max="10489" width="9.140625" style="71"/>
    <col min="10490" max="10490" width="11.7109375" style="71" customWidth="1"/>
    <col min="10491" max="10491" width="57.28515625" style="71" customWidth="1"/>
    <col min="10492" max="10495" width="14.85546875" style="71" customWidth="1"/>
    <col min="10496" max="10496" width="8.5703125" style="71" customWidth="1"/>
    <col min="10497" max="10497" width="8.85546875" style="71" customWidth="1"/>
    <col min="10498" max="10498" width="8.5703125" style="71" customWidth="1"/>
    <col min="10499" max="10745" width="9.140625" style="71"/>
    <col min="10746" max="10746" width="11.7109375" style="71" customWidth="1"/>
    <col min="10747" max="10747" width="57.28515625" style="71" customWidth="1"/>
    <col min="10748" max="10751" width="14.85546875" style="71" customWidth="1"/>
    <col min="10752" max="10752" width="8.5703125" style="71" customWidth="1"/>
    <col min="10753" max="10753" width="8.85546875" style="71" customWidth="1"/>
    <col min="10754" max="10754" width="8.5703125" style="71" customWidth="1"/>
    <col min="10755" max="11001" width="9.140625" style="71"/>
    <col min="11002" max="11002" width="11.7109375" style="71" customWidth="1"/>
    <col min="11003" max="11003" width="57.28515625" style="71" customWidth="1"/>
    <col min="11004" max="11007" width="14.85546875" style="71" customWidth="1"/>
    <col min="11008" max="11008" width="8.5703125" style="71" customWidth="1"/>
    <col min="11009" max="11009" width="8.85546875" style="71" customWidth="1"/>
    <col min="11010" max="11010" width="8.5703125" style="71" customWidth="1"/>
    <col min="11011" max="11257" width="9.140625" style="71"/>
    <col min="11258" max="11258" width="11.7109375" style="71" customWidth="1"/>
    <col min="11259" max="11259" width="57.28515625" style="71" customWidth="1"/>
    <col min="11260" max="11263" width="14.85546875" style="71" customWidth="1"/>
    <col min="11264" max="11264" width="8.5703125" style="71" customWidth="1"/>
    <col min="11265" max="11265" width="8.85546875" style="71" customWidth="1"/>
    <col min="11266" max="11266" width="8.5703125" style="71" customWidth="1"/>
    <col min="11267" max="11513" width="9.140625" style="71"/>
    <col min="11514" max="11514" width="11.7109375" style="71" customWidth="1"/>
    <col min="11515" max="11515" width="57.28515625" style="71" customWidth="1"/>
    <col min="11516" max="11519" width="14.85546875" style="71" customWidth="1"/>
    <col min="11520" max="11520" width="8.5703125" style="71" customWidth="1"/>
    <col min="11521" max="11521" width="8.85546875" style="71" customWidth="1"/>
    <col min="11522" max="11522" width="8.5703125" style="71" customWidth="1"/>
    <col min="11523" max="11769" width="9.140625" style="71"/>
    <col min="11770" max="11770" width="11.7109375" style="71" customWidth="1"/>
    <col min="11771" max="11771" width="57.28515625" style="71" customWidth="1"/>
    <col min="11772" max="11775" width="14.85546875" style="71" customWidth="1"/>
    <col min="11776" max="11776" width="8.5703125" style="71" customWidth="1"/>
    <col min="11777" max="11777" width="8.85546875" style="71" customWidth="1"/>
    <col min="11778" max="11778" width="8.5703125" style="71" customWidth="1"/>
    <col min="11779" max="12025" width="9.140625" style="71"/>
    <col min="12026" max="12026" width="11.7109375" style="71" customWidth="1"/>
    <col min="12027" max="12027" width="57.28515625" style="71" customWidth="1"/>
    <col min="12028" max="12031" width="14.85546875" style="71" customWidth="1"/>
    <col min="12032" max="12032" width="8.5703125" style="71" customWidth="1"/>
    <col min="12033" max="12033" width="8.85546875" style="71" customWidth="1"/>
    <col min="12034" max="12034" width="8.5703125" style="71" customWidth="1"/>
    <col min="12035" max="12281" width="9.140625" style="71"/>
    <col min="12282" max="12282" width="11.7109375" style="71" customWidth="1"/>
    <col min="12283" max="12283" width="57.28515625" style="71" customWidth="1"/>
    <col min="12284" max="12287" width="14.85546875" style="71" customWidth="1"/>
    <col min="12288" max="12288" width="8.5703125" style="71" customWidth="1"/>
    <col min="12289" max="12289" width="8.85546875" style="71" customWidth="1"/>
    <col min="12290" max="12290" width="8.5703125" style="71" customWidth="1"/>
    <col min="12291" max="12537" width="9.140625" style="71"/>
    <col min="12538" max="12538" width="11.7109375" style="71" customWidth="1"/>
    <col min="12539" max="12539" width="57.28515625" style="71" customWidth="1"/>
    <col min="12540" max="12543" width="14.85546875" style="71" customWidth="1"/>
    <col min="12544" max="12544" width="8.5703125" style="71" customWidth="1"/>
    <col min="12545" max="12545" width="8.85546875" style="71" customWidth="1"/>
    <col min="12546" max="12546" width="8.5703125" style="71" customWidth="1"/>
    <col min="12547" max="12793" width="9.140625" style="71"/>
    <col min="12794" max="12794" width="11.7109375" style="71" customWidth="1"/>
    <col min="12795" max="12795" width="57.28515625" style="71" customWidth="1"/>
    <col min="12796" max="12799" width="14.85546875" style="71" customWidth="1"/>
    <col min="12800" max="12800" width="8.5703125" style="71" customWidth="1"/>
    <col min="12801" max="12801" width="8.85546875" style="71" customWidth="1"/>
    <col min="12802" max="12802" width="8.5703125" style="71" customWidth="1"/>
    <col min="12803" max="13049" width="9.140625" style="71"/>
    <col min="13050" max="13050" width="11.7109375" style="71" customWidth="1"/>
    <col min="13051" max="13051" width="57.28515625" style="71" customWidth="1"/>
    <col min="13052" max="13055" width="14.85546875" style="71" customWidth="1"/>
    <col min="13056" max="13056" width="8.5703125" style="71" customWidth="1"/>
    <col min="13057" max="13057" width="8.85546875" style="71" customWidth="1"/>
    <col min="13058" max="13058" width="8.5703125" style="71" customWidth="1"/>
    <col min="13059" max="13305" width="9.140625" style="71"/>
    <col min="13306" max="13306" width="11.7109375" style="71" customWidth="1"/>
    <col min="13307" max="13307" width="57.28515625" style="71" customWidth="1"/>
    <col min="13308" max="13311" width="14.85546875" style="71" customWidth="1"/>
    <col min="13312" max="13312" width="8.5703125" style="71" customWidth="1"/>
    <col min="13313" max="13313" width="8.85546875" style="71" customWidth="1"/>
    <col min="13314" max="13314" width="8.5703125" style="71" customWidth="1"/>
    <col min="13315" max="13561" width="9.140625" style="71"/>
    <col min="13562" max="13562" width="11.7109375" style="71" customWidth="1"/>
    <col min="13563" max="13563" width="57.28515625" style="71" customWidth="1"/>
    <col min="13564" max="13567" width="14.85546875" style="71" customWidth="1"/>
    <col min="13568" max="13568" width="8.5703125" style="71" customWidth="1"/>
    <col min="13569" max="13569" width="8.85546875" style="71" customWidth="1"/>
    <col min="13570" max="13570" width="8.5703125" style="71" customWidth="1"/>
    <col min="13571" max="13817" width="9.140625" style="71"/>
    <col min="13818" max="13818" width="11.7109375" style="71" customWidth="1"/>
    <col min="13819" max="13819" width="57.28515625" style="71" customWidth="1"/>
    <col min="13820" max="13823" width="14.85546875" style="71" customWidth="1"/>
    <col min="13824" max="13824" width="8.5703125" style="71" customWidth="1"/>
    <col min="13825" max="13825" width="8.85546875" style="71" customWidth="1"/>
    <col min="13826" max="13826" width="8.5703125" style="71" customWidth="1"/>
    <col min="13827" max="14073" width="9.140625" style="71"/>
    <col min="14074" max="14074" width="11.7109375" style="71" customWidth="1"/>
    <col min="14075" max="14075" width="57.28515625" style="71" customWidth="1"/>
    <col min="14076" max="14079" width="14.85546875" style="71" customWidth="1"/>
    <col min="14080" max="14080" width="8.5703125" style="71" customWidth="1"/>
    <col min="14081" max="14081" width="8.85546875" style="71" customWidth="1"/>
    <col min="14082" max="14082" width="8.5703125" style="71" customWidth="1"/>
    <col min="14083" max="14329" width="9.140625" style="71"/>
    <col min="14330" max="14330" width="11.7109375" style="71" customWidth="1"/>
    <col min="14331" max="14331" width="57.28515625" style="71" customWidth="1"/>
    <col min="14332" max="14335" width="14.85546875" style="71" customWidth="1"/>
    <col min="14336" max="14336" width="8.5703125" style="71" customWidth="1"/>
    <col min="14337" max="14337" width="8.85546875" style="71" customWidth="1"/>
    <col min="14338" max="14338" width="8.5703125" style="71" customWidth="1"/>
    <col min="14339" max="14585" width="9.140625" style="71"/>
    <col min="14586" max="14586" width="11.7109375" style="71" customWidth="1"/>
    <col min="14587" max="14587" width="57.28515625" style="71" customWidth="1"/>
    <col min="14588" max="14591" width="14.85546875" style="71" customWidth="1"/>
    <col min="14592" max="14592" width="8.5703125" style="71" customWidth="1"/>
    <col min="14593" max="14593" width="8.85546875" style="71" customWidth="1"/>
    <col min="14594" max="14594" width="8.5703125" style="71" customWidth="1"/>
    <col min="14595" max="14841" width="9.140625" style="71"/>
    <col min="14842" max="14842" width="11.7109375" style="71" customWidth="1"/>
    <col min="14843" max="14843" width="57.28515625" style="71" customWidth="1"/>
    <col min="14844" max="14847" width="14.85546875" style="71" customWidth="1"/>
    <col min="14848" max="14848" width="8.5703125" style="71" customWidth="1"/>
    <col min="14849" max="14849" width="8.85546875" style="71" customWidth="1"/>
    <col min="14850" max="14850" width="8.5703125" style="71" customWidth="1"/>
    <col min="14851" max="15097" width="9.140625" style="71"/>
    <col min="15098" max="15098" width="11.7109375" style="71" customWidth="1"/>
    <col min="15099" max="15099" width="57.28515625" style="71" customWidth="1"/>
    <col min="15100" max="15103" width="14.85546875" style="71" customWidth="1"/>
    <col min="15104" max="15104" width="8.5703125" style="71" customWidth="1"/>
    <col min="15105" max="15105" width="8.85546875" style="71" customWidth="1"/>
    <col min="15106" max="15106" width="8.5703125" style="71" customWidth="1"/>
    <col min="15107" max="15353" width="9.140625" style="71"/>
    <col min="15354" max="15354" width="11.7109375" style="71" customWidth="1"/>
    <col min="15355" max="15355" width="57.28515625" style="71" customWidth="1"/>
    <col min="15356" max="15359" width="14.85546875" style="71" customWidth="1"/>
    <col min="15360" max="15360" width="8.5703125" style="71" customWidth="1"/>
    <col min="15361" max="15361" width="8.85546875" style="71" customWidth="1"/>
    <col min="15362" max="15362" width="8.5703125" style="71" customWidth="1"/>
    <col min="15363" max="15609" width="9.140625" style="71"/>
    <col min="15610" max="15610" width="11.7109375" style="71" customWidth="1"/>
    <col min="15611" max="15611" width="57.28515625" style="71" customWidth="1"/>
    <col min="15612" max="15615" width="14.85546875" style="71" customWidth="1"/>
    <col min="15616" max="15616" width="8.5703125" style="71" customWidth="1"/>
    <col min="15617" max="15617" width="8.85546875" style="71" customWidth="1"/>
    <col min="15618" max="15618" width="8.5703125" style="71" customWidth="1"/>
    <col min="15619" max="15865" width="9.140625" style="71"/>
    <col min="15866" max="15866" width="11.7109375" style="71" customWidth="1"/>
    <col min="15867" max="15867" width="57.28515625" style="71" customWidth="1"/>
    <col min="15868" max="15871" width="14.85546875" style="71" customWidth="1"/>
    <col min="15872" max="15872" width="8.5703125" style="71" customWidth="1"/>
    <col min="15873" max="15873" width="8.85546875" style="71" customWidth="1"/>
    <col min="15874" max="15874" width="8.5703125" style="71" customWidth="1"/>
    <col min="15875" max="16121" width="9.140625" style="71"/>
    <col min="16122" max="16122" width="11.7109375" style="71" customWidth="1"/>
    <col min="16123" max="16123" width="57.28515625" style="71" customWidth="1"/>
    <col min="16124" max="16127" width="14.85546875" style="71" customWidth="1"/>
    <col min="16128" max="16128" width="8.5703125" style="71" customWidth="1"/>
    <col min="16129" max="16129" width="8.85546875" style="71" customWidth="1"/>
    <col min="16130" max="16130" width="8.5703125" style="71" customWidth="1"/>
    <col min="16131" max="16384" width="9.140625" style="71"/>
  </cols>
  <sheetData>
    <row r="1" spans="1:5" s="74" customFormat="1" ht="15">
      <c r="A1" s="134" t="s">
        <v>27</v>
      </c>
      <c r="B1" s="134"/>
      <c r="C1" s="134"/>
      <c r="D1" s="134"/>
      <c r="E1" s="134"/>
    </row>
    <row r="2" spans="1:5" s="74" customFormat="1" ht="15">
      <c r="A2" s="103"/>
      <c r="B2" s="104"/>
      <c r="C2" s="105"/>
      <c r="D2" s="105"/>
      <c r="E2" s="105"/>
    </row>
    <row r="3" spans="1:5" s="74" customFormat="1" ht="15">
      <c r="A3" s="135" t="s">
        <v>114</v>
      </c>
      <c r="B3" s="135"/>
      <c r="C3" s="135"/>
      <c r="D3" s="135"/>
      <c r="E3" s="135"/>
    </row>
    <row r="4" spans="1:5" s="74" customFormat="1" ht="32.25" customHeight="1">
      <c r="A4" s="139" t="s">
        <v>146</v>
      </c>
      <c r="B4" s="139"/>
      <c r="C4" s="139"/>
      <c r="D4" s="139"/>
      <c r="E4" s="139"/>
    </row>
    <row r="5" spans="1:5" s="74" customFormat="1" ht="15">
      <c r="A5" s="75"/>
      <c r="B5" s="75"/>
      <c r="C5" s="75"/>
      <c r="D5" s="75"/>
      <c r="E5" s="75"/>
    </row>
    <row r="6" spans="1:5" s="79" customFormat="1" ht="25.5">
      <c r="A6" s="76" t="s">
        <v>113</v>
      </c>
      <c r="B6" s="77" t="s">
        <v>112</v>
      </c>
      <c r="C6" s="78" t="s">
        <v>111</v>
      </c>
      <c r="D6" s="78" t="s">
        <v>118</v>
      </c>
      <c r="E6" s="78" t="s">
        <v>140</v>
      </c>
    </row>
    <row r="7" spans="1:5" customFormat="1" ht="15">
      <c r="A7" s="106" t="s">
        <v>96</v>
      </c>
      <c r="B7" s="106"/>
      <c r="C7" s="107">
        <f>C8</f>
        <v>17033070</v>
      </c>
      <c r="D7" s="107">
        <f t="shared" ref="D7:E7" si="0">D8</f>
        <v>-382000</v>
      </c>
      <c r="E7" s="107">
        <f t="shared" si="0"/>
        <v>16651070</v>
      </c>
    </row>
    <row r="8" spans="1:5" s="84" customFormat="1">
      <c r="A8" s="80" t="s">
        <v>120</v>
      </c>
      <c r="B8" s="81" t="s">
        <v>121</v>
      </c>
      <c r="C8" s="82">
        <v>17033070</v>
      </c>
      <c r="D8" s="82">
        <v>-382000</v>
      </c>
      <c r="E8" s="82">
        <v>16651070</v>
      </c>
    </row>
    <row r="9" spans="1:5" s="84" customFormat="1">
      <c r="A9" s="85" t="s">
        <v>122</v>
      </c>
      <c r="B9" s="86" t="s">
        <v>123</v>
      </c>
      <c r="C9" s="87">
        <v>17033070</v>
      </c>
      <c r="D9" s="87">
        <v>-382000</v>
      </c>
      <c r="E9" s="87">
        <v>16651070</v>
      </c>
    </row>
    <row r="10" spans="1:5" s="84" customFormat="1">
      <c r="A10" s="88" t="s">
        <v>124</v>
      </c>
      <c r="B10" s="89" t="s">
        <v>125</v>
      </c>
      <c r="C10" s="90">
        <v>16591270</v>
      </c>
      <c r="D10" s="90">
        <v>-382000</v>
      </c>
      <c r="E10" s="90">
        <v>16209270</v>
      </c>
    </row>
    <row r="11" spans="1:5" s="84" customFormat="1">
      <c r="A11" s="91" t="s">
        <v>126</v>
      </c>
      <c r="B11" s="92" t="s">
        <v>63</v>
      </c>
      <c r="C11" s="93">
        <v>12799130</v>
      </c>
      <c r="D11" s="93">
        <v>-382000</v>
      </c>
      <c r="E11" s="93">
        <v>12417130</v>
      </c>
    </row>
    <row r="12" spans="1:5" s="84" customFormat="1">
      <c r="A12" s="94" t="s">
        <v>127</v>
      </c>
      <c r="B12" s="95" t="s">
        <v>128</v>
      </c>
      <c r="C12" s="96">
        <v>12799130</v>
      </c>
      <c r="D12" s="96">
        <v>-382000</v>
      </c>
      <c r="E12" s="96">
        <v>12417130</v>
      </c>
    </row>
    <row r="13" spans="1:5" s="84" customFormat="1">
      <c r="A13" s="97" t="s">
        <v>0</v>
      </c>
      <c r="B13" s="98" t="s">
        <v>1</v>
      </c>
      <c r="C13" s="99">
        <v>12737990</v>
      </c>
      <c r="D13" s="99">
        <v>-382000</v>
      </c>
      <c r="E13" s="99">
        <v>12355990</v>
      </c>
    </row>
    <row r="14" spans="1:5" s="84" customFormat="1">
      <c r="A14" s="83" t="s">
        <v>2</v>
      </c>
      <c r="B14" s="100" t="s">
        <v>3</v>
      </c>
      <c r="C14" s="101">
        <v>10096990</v>
      </c>
      <c r="D14" s="101">
        <v>-116000</v>
      </c>
      <c r="E14" s="101">
        <v>9980990</v>
      </c>
    </row>
    <row r="15" spans="1:5" s="84" customFormat="1">
      <c r="A15" s="83" t="s">
        <v>4</v>
      </c>
      <c r="B15" s="100" t="s">
        <v>5</v>
      </c>
      <c r="C15" s="101">
        <v>975000</v>
      </c>
      <c r="D15" s="101">
        <v>-246000</v>
      </c>
      <c r="E15" s="101">
        <v>729000</v>
      </c>
    </row>
    <row r="16" spans="1:5" s="84" customFormat="1">
      <c r="A16" s="83" t="s">
        <v>6</v>
      </c>
      <c r="B16" s="100" t="s">
        <v>7</v>
      </c>
      <c r="C16" s="101">
        <v>1666000</v>
      </c>
      <c r="D16" s="101">
        <v>-20000</v>
      </c>
      <c r="E16" s="101">
        <v>1646000</v>
      </c>
    </row>
    <row r="17" spans="1:5" s="84" customFormat="1">
      <c r="A17" s="97" t="s">
        <v>8</v>
      </c>
      <c r="B17" s="98" t="s">
        <v>9</v>
      </c>
      <c r="C17" s="99">
        <v>61140</v>
      </c>
      <c r="D17" s="99">
        <v>0</v>
      </c>
      <c r="E17" s="99">
        <v>61140</v>
      </c>
    </row>
    <row r="18" spans="1:5" s="84" customFormat="1">
      <c r="A18" s="83" t="s">
        <v>16</v>
      </c>
      <c r="B18" s="100" t="s">
        <v>17</v>
      </c>
      <c r="C18" s="101">
        <v>61140</v>
      </c>
      <c r="D18" s="101">
        <v>0</v>
      </c>
      <c r="E18" s="101">
        <v>61140</v>
      </c>
    </row>
    <row r="19" spans="1:5" s="84" customFormat="1">
      <c r="A19" s="91" t="s">
        <v>129</v>
      </c>
      <c r="B19" s="92" t="s">
        <v>130</v>
      </c>
      <c r="C19" s="93">
        <v>3779840</v>
      </c>
      <c r="D19" s="93">
        <v>0</v>
      </c>
      <c r="E19" s="93">
        <v>3779840</v>
      </c>
    </row>
    <row r="20" spans="1:5" s="84" customFormat="1">
      <c r="A20" s="94" t="s">
        <v>127</v>
      </c>
      <c r="B20" s="95" t="s">
        <v>128</v>
      </c>
      <c r="C20" s="96">
        <v>3779840</v>
      </c>
      <c r="D20" s="96">
        <v>0</v>
      </c>
      <c r="E20" s="96">
        <v>3779840</v>
      </c>
    </row>
    <row r="21" spans="1:5" s="84" customFormat="1">
      <c r="A21" s="97" t="s">
        <v>0</v>
      </c>
      <c r="B21" s="98" t="s">
        <v>1</v>
      </c>
      <c r="C21" s="99">
        <v>467080</v>
      </c>
      <c r="D21" s="99">
        <v>0</v>
      </c>
      <c r="E21" s="99">
        <v>467080</v>
      </c>
    </row>
    <row r="22" spans="1:5" s="84" customFormat="1">
      <c r="A22" s="83" t="s">
        <v>4</v>
      </c>
      <c r="B22" s="100" t="s">
        <v>5</v>
      </c>
      <c r="C22" s="101">
        <v>467080</v>
      </c>
      <c r="D22" s="101">
        <v>0</v>
      </c>
      <c r="E22" s="101">
        <v>467080</v>
      </c>
    </row>
    <row r="23" spans="1:5" s="84" customFormat="1">
      <c r="A23" s="97" t="s">
        <v>8</v>
      </c>
      <c r="B23" s="98" t="s">
        <v>9</v>
      </c>
      <c r="C23" s="99">
        <v>3305450</v>
      </c>
      <c r="D23" s="99">
        <v>0</v>
      </c>
      <c r="E23" s="99">
        <v>3305450</v>
      </c>
    </row>
    <row r="24" spans="1:5" s="84" customFormat="1">
      <c r="A24" s="83" t="s">
        <v>10</v>
      </c>
      <c r="B24" s="100" t="s">
        <v>11</v>
      </c>
      <c r="C24" s="101">
        <v>546100</v>
      </c>
      <c r="D24" s="101">
        <v>0</v>
      </c>
      <c r="E24" s="101">
        <v>546100</v>
      </c>
    </row>
    <row r="25" spans="1:5" s="84" customFormat="1">
      <c r="A25" s="83" t="s">
        <v>12</v>
      </c>
      <c r="B25" s="100" t="s">
        <v>13</v>
      </c>
      <c r="C25" s="101">
        <v>1888900</v>
      </c>
      <c r="D25" s="101">
        <v>0</v>
      </c>
      <c r="E25" s="101">
        <v>1888900</v>
      </c>
    </row>
    <row r="26" spans="1:5" s="84" customFormat="1">
      <c r="A26" s="83" t="s">
        <v>14</v>
      </c>
      <c r="B26" s="100" t="s">
        <v>15</v>
      </c>
      <c r="C26" s="101">
        <v>775070</v>
      </c>
      <c r="D26" s="101">
        <v>0</v>
      </c>
      <c r="E26" s="101">
        <v>775070</v>
      </c>
    </row>
    <row r="27" spans="1:5" s="84" customFormat="1">
      <c r="A27" s="83" t="s">
        <v>16</v>
      </c>
      <c r="B27" s="100" t="s">
        <v>17</v>
      </c>
      <c r="C27" s="101">
        <v>95380</v>
      </c>
      <c r="D27" s="101">
        <v>0</v>
      </c>
      <c r="E27" s="101">
        <v>95380</v>
      </c>
    </row>
    <row r="28" spans="1:5" s="84" customFormat="1">
      <c r="A28" s="97" t="s">
        <v>18</v>
      </c>
      <c r="B28" s="98" t="s">
        <v>19</v>
      </c>
      <c r="C28" s="99">
        <v>7310</v>
      </c>
      <c r="D28" s="99">
        <v>0</v>
      </c>
      <c r="E28" s="99">
        <v>7310</v>
      </c>
    </row>
    <row r="29" spans="1:5" s="84" customFormat="1">
      <c r="A29" s="83" t="s">
        <v>20</v>
      </c>
      <c r="B29" s="100" t="s">
        <v>21</v>
      </c>
      <c r="C29" s="101">
        <v>7310</v>
      </c>
      <c r="D29" s="101">
        <v>0</v>
      </c>
      <c r="E29" s="101">
        <v>7310</v>
      </c>
    </row>
    <row r="30" spans="1:5" s="84" customFormat="1">
      <c r="A30" s="91" t="s">
        <v>131</v>
      </c>
      <c r="B30" s="92" t="s">
        <v>95</v>
      </c>
      <c r="C30" s="93">
        <v>10200</v>
      </c>
      <c r="D30" s="93">
        <v>0</v>
      </c>
      <c r="E30" s="93">
        <v>10200</v>
      </c>
    </row>
    <row r="31" spans="1:5" s="84" customFormat="1">
      <c r="A31" s="94" t="s">
        <v>127</v>
      </c>
      <c r="B31" s="95" t="s">
        <v>128</v>
      </c>
      <c r="C31" s="96">
        <v>10200</v>
      </c>
      <c r="D31" s="96">
        <v>0</v>
      </c>
      <c r="E31" s="96">
        <v>10200</v>
      </c>
    </row>
    <row r="32" spans="1:5" s="84" customFormat="1">
      <c r="A32" s="97" t="s">
        <v>8</v>
      </c>
      <c r="B32" s="98" t="s">
        <v>9</v>
      </c>
      <c r="C32" s="99">
        <v>10200</v>
      </c>
      <c r="D32" s="99">
        <v>0</v>
      </c>
      <c r="E32" s="99">
        <v>10200</v>
      </c>
    </row>
    <row r="33" spans="1:5" s="84" customFormat="1">
      <c r="A33" s="83" t="s">
        <v>12</v>
      </c>
      <c r="B33" s="100" t="s">
        <v>13</v>
      </c>
      <c r="C33" s="101">
        <v>10200</v>
      </c>
      <c r="D33" s="101">
        <v>0</v>
      </c>
      <c r="E33" s="101">
        <v>10200</v>
      </c>
    </row>
    <row r="34" spans="1:5" s="84" customFormat="1">
      <c r="A34" s="91" t="s">
        <v>132</v>
      </c>
      <c r="B34" s="92" t="s">
        <v>133</v>
      </c>
      <c r="C34" s="93">
        <v>2100</v>
      </c>
      <c r="D34" s="93">
        <v>0</v>
      </c>
      <c r="E34" s="93">
        <v>2100</v>
      </c>
    </row>
    <row r="35" spans="1:5" s="84" customFormat="1">
      <c r="A35" s="94" t="s">
        <v>127</v>
      </c>
      <c r="B35" s="95" t="s">
        <v>128</v>
      </c>
      <c r="C35" s="96">
        <v>2100</v>
      </c>
      <c r="D35" s="96">
        <v>0</v>
      </c>
      <c r="E35" s="96">
        <v>2100</v>
      </c>
    </row>
    <row r="36" spans="1:5" s="84" customFormat="1">
      <c r="A36" s="97" t="s">
        <v>8</v>
      </c>
      <c r="B36" s="98" t="s">
        <v>9</v>
      </c>
      <c r="C36" s="99">
        <v>2100</v>
      </c>
      <c r="D36" s="99">
        <v>0</v>
      </c>
      <c r="E36" s="99">
        <v>2100</v>
      </c>
    </row>
    <row r="37" spans="1:5" s="84" customFormat="1">
      <c r="A37" s="83" t="s">
        <v>14</v>
      </c>
      <c r="B37" s="100" t="s">
        <v>15</v>
      </c>
      <c r="C37" s="101">
        <v>2100</v>
      </c>
      <c r="D37" s="101">
        <v>0</v>
      </c>
      <c r="E37" s="101">
        <v>2100</v>
      </c>
    </row>
    <row r="38" spans="1:5" s="84" customFormat="1">
      <c r="A38" s="88" t="s">
        <v>134</v>
      </c>
      <c r="B38" s="89" t="s">
        <v>135</v>
      </c>
      <c r="C38" s="90">
        <v>69100</v>
      </c>
      <c r="D38" s="90">
        <v>0</v>
      </c>
      <c r="E38" s="90">
        <v>69100</v>
      </c>
    </row>
    <row r="39" spans="1:5" s="84" customFormat="1">
      <c r="A39" s="91" t="s">
        <v>136</v>
      </c>
      <c r="B39" s="92" t="s">
        <v>67</v>
      </c>
      <c r="C39" s="93">
        <v>69100</v>
      </c>
      <c r="D39" s="93">
        <v>0</v>
      </c>
      <c r="E39" s="93">
        <v>69100</v>
      </c>
    </row>
    <row r="40" spans="1:5" s="84" customFormat="1">
      <c r="A40" s="94" t="s">
        <v>127</v>
      </c>
      <c r="B40" s="95" t="s">
        <v>128</v>
      </c>
      <c r="C40" s="96">
        <v>69100</v>
      </c>
      <c r="D40" s="96">
        <v>0</v>
      </c>
      <c r="E40" s="96">
        <v>69100</v>
      </c>
    </row>
    <row r="41" spans="1:5" s="84" customFormat="1">
      <c r="A41" s="97" t="s">
        <v>8</v>
      </c>
      <c r="B41" s="98" t="s">
        <v>9</v>
      </c>
      <c r="C41" s="99">
        <v>62000</v>
      </c>
      <c r="D41" s="99">
        <v>0</v>
      </c>
      <c r="E41" s="99">
        <v>62000</v>
      </c>
    </row>
    <row r="42" spans="1:5" s="84" customFormat="1">
      <c r="A42" s="83" t="s">
        <v>10</v>
      </c>
      <c r="B42" s="100" t="s">
        <v>11</v>
      </c>
      <c r="C42" s="101">
        <v>33000</v>
      </c>
      <c r="D42" s="101">
        <v>0</v>
      </c>
      <c r="E42" s="101">
        <v>33000</v>
      </c>
    </row>
    <row r="43" spans="1:5" s="84" customFormat="1">
      <c r="A43" s="83" t="s">
        <v>12</v>
      </c>
      <c r="B43" s="100" t="s">
        <v>13</v>
      </c>
      <c r="C43" s="101">
        <v>29000</v>
      </c>
      <c r="D43" s="101">
        <v>0</v>
      </c>
      <c r="E43" s="101">
        <v>29000</v>
      </c>
    </row>
    <row r="44" spans="1:5" s="84" customFormat="1">
      <c r="A44" s="97" t="s">
        <v>22</v>
      </c>
      <c r="B44" s="98" t="s">
        <v>23</v>
      </c>
      <c r="C44" s="99">
        <v>7100</v>
      </c>
      <c r="D44" s="99">
        <v>0</v>
      </c>
      <c r="E44" s="99">
        <v>7100</v>
      </c>
    </row>
    <row r="45" spans="1:5" s="84" customFormat="1">
      <c r="A45" s="83" t="s">
        <v>24</v>
      </c>
      <c r="B45" s="100" t="s">
        <v>25</v>
      </c>
      <c r="C45" s="101">
        <v>7100</v>
      </c>
      <c r="D45" s="101">
        <v>0</v>
      </c>
      <c r="E45" s="101">
        <v>7100</v>
      </c>
    </row>
    <row r="46" spans="1:5" s="84" customFormat="1">
      <c r="A46" s="88" t="s">
        <v>137</v>
      </c>
      <c r="B46" s="89" t="s">
        <v>138</v>
      </c>
      <c r="C46" s="90">
        <v>372700</v>
      </c>
      <c r="D46" s="90">
        <v>0</v>
      </c>
      <c r="E46" s="90">
        <v>372700</v>
      </c>
    </row>
    <row r="47" spans="1:5" s="84" customFormat="1">
      <c r="A47" s="91" t="s">
        <v>139</v>
      </c>
      <c r="B47" s="92" t="s">
        <v>65</v>
      </c>
      <c r="C47" s="93">
        <v>58200</v>
      </c>
      <c r="D47" s="93">
        <v>0</v>
      </c>
      <c r="E47" s="93">
        <v>58200</v>
      </c>
    </row>
    <row r="48" spans="1:5" s="84" customFormat="1">
      <c r="A48" s="94" t="s">
        <v>127</v>
      </c>
      <c r="B48" s="95" t="s">
        <v>128</v>
      </c>
      <c r="C48" s="96">
        <v>58200</v>
      </c>
      <c r="D48" s="96">
        <v>0</v>
      </c>
      <c r="E48" s="96">
        <v>58200</v>
      </c>
    </row>
    <row r="49" spans="1:5" s="84" customFormat="1">
      <c r="A49" s="97" t="s">
        <v>8</v>
      </c>
      <c r="B49" s="98" t="s">
        <v>9</v>
      </c>
      <c r="C49" s="99">
        <v>55200</v>
      </c>
      <c r="D49" s="99">
        <v>0</v>
      </c>
      <c r="E49" s="99">
        <v>55200</v>
      </c>
    </row>
    <row r="50" spans="1:5" s="84" customFormat="1">
      <c r="A50" s="83" t="s">
        <v>12</v>
      </c>
      <c r="B50" s="100" t="s">
        <v>13</v>
      </c>
      <c r="C50" s="101">
        <v>55200</v>
      </c>
      <c r="D50" s="101">
        <v>0</v>
      </c>
      <c r="E50" s="101">
        <v>55200</v>
      </c>
    </row>
    <row r="51" spans="1:5" s="84" customFormat="1">
      <c r="A51" s="97" t="s">
        <v>22</v>
      </c>
      <c r="B51" s="98" t="s">
        <v>23</v>
      </c>
      <c r="C51" s="99">
        <v>3000</v>
      </c>
      <c r="D51" s="99">
        <v>0</v>
      </c>
      <c r="E51" s="99">
        <v>3000</v>
      </c>
    </row>
    <row r="52" spans="1:5" s="84" customFormat="1">
      <c r="A52" s="83" t="s">
        <v>24</v>
      </c>
      <c r="B52" s="100" t="s">
        <v>25</v>
      </c>
      <c r="C52" s="101">
        <v>3000</v>
      </c>
      <c r="D52" s="101">
        <v>0</v>
      </c>
      <c r="E52" s="101">
        <v>3000</v>
      </c>
    </row>
    <row r="53" spans="1:5" s="84" customFormat="1">
      <c r="A53" s="91" t="s">
        <v>129</v>
      </c>
      <c r="B53" s="92" t="s">
        <v>130</v>
      </c>
      <c r="C53" s="93">
        <v>312500</v>
      </c>
      <c r="D53" s="93">
        <v>0</v>
      </c>
      <c r="E53" s="93">
        <v>312500</v>
      </c>
    </row>
    <row r="54" spans="1:5" s="84" customFormat="1">
      <c r="A54" s="94" t="s">
        <v>127</v>
      </c>
      <c r="B54" s="95" t="s">
        <v>128</v>
      </c>
      <c r="C54" s="96">
        <v>312500</v>
      </c>
      <c r="D54" s="96">
        <v>0</v>
      </c>
      <c r="E54" s="96">
        <v>312500</v>
      </c>
    </row>
    <row r="55" spans="1:5" s="84" customFormat="1">
      <c r="A55" s="97" t="s">
        <v>8</v>
      </c>
      <c r="B55" s="98" t="s">
        <v>9</v>
      </c>
      <c r="C55" s="99">
        <v>30000</v>
      </c>
      <c r="D55" s="99">
        <v>0</v>
      </c>
      <c r="E55" s="99">
        <v>30000</v>
      </c>
    </row>
    <row r="56" spans="1:5" s="84" customFormat="1">
      <c r="A56" s="83" t="s">
        <v>12</v>
      </c>
      <c r="B56" s="100" t="s">
        <v>13</v>
      </c>
      <c r="C56" s="101">
        <v>30000</v>
      </c>
      <c r="D56" s="101">
        <v>0</v>
      </c>
      <c r="E56" s="101">
        <v>30000</v>
      </c>
    </row>
    <row r="57" spans="1:5" s="84" customFormat="1">
      <c r="A57" s="97" t="s">
        <v>22</v>
      </c>
      <c r="B57" s="98" t="s">
        <v>23</v>
      </c>
      <c r="C57" s="99">
        <v>282500</v>
      </c>
      <c r="D57" s="99">
        <v>0</v>
      </c>
      <c r="E57" s="99">
        <v>282500</v>
      </c>
    </row>
    <row r="58" spans="1:5" s="84" customFormat="1">
      <c r="A58" s="83" t="s">
        <v>24</v>
      </c>
      <c r="B58" s="100" t="s">
        <v>25</v>
      </c>
      <c r="C58" s="101">
        <v>82500</v>
      </c>
      <c r="D58" s="101">
        <v>0</v>
      </c>
      <c r="E58" s="101">
        <v>82500</v>
      </c>
    </row>
    <row r="59" spans="1:5" s="84" customFormat="1">
      <c r="A59" s="83" t="s">
        <v>47</v>
      </c>
      <c r="B59" s="100" t="s">
        <v>26</v>
      </c>
      <c r="C59" s="101">
        <v>200000</v>
      </c>
      <c r="D59" s="101">
        <v>0</v>
      </c>
      <c r="E59" s="101">
        <v>200000</v>
      </c>
    </row>
    <row r="60" spans="1:5" s="84" customFormat="1">
      <c r="A60" s="91" t="s">
        <v>132</v>
      </c>
      <c r="B60" s="92" t="s">
        <v>133</v>
      </c>
      <c r="C60" s="93">
        <v>2000</v>
      </c>
      <c r="D60" s="93">
        <v>0</v>
      </c>
      <c r="E60" s="93">
        <v>2000</v>
      </c>
    </row>
    <row r="61" spans="1:5" s="84" customFormat="1">
      <c r="A61" s="94" t="s">
        <v>127</v>
      </c>
      <c r="B61" s="95" t="s">
        <v>128</v>
      </c>
      <c r="C61" s="96">
        <v>2000</v>
      </c>
      <c r="D61" s="96">
        <v>0</v>
      </c>
      <c r="E61" s="96">
        <v>2000</v>
      </c>
    </row>
    <row r="62" spans="1:5" s="84" customFormat="1">
      <c r="A62" s="97" t="s">
        <v>22</v>
      </c>
      <c r="B62" s="98" t="s">
        <v>23</v>
      </c>
      <c r="C62" s="99">
        <v>2000</v>
      </c>
      <c r="D62" s="99">
        <v>0</v>
      </c>
      <c r="E62" s="99">
        <v>2000</v>
      </c>
    </row>
    <row r="63" spans="1:5" s="84" customFormat="1">
      <c r="A63" s="83" t="s">
        <v>47</v>
      </c>
      <c r="B63" s="100" t="s">
        <v>26</v>
      </c>
      <c r="C63" s="101">
        <v>2000</v>
      </c>
      <c r="D63" s="101">
        <v>0</v>
      </c>
      <c r="E63" s="101">
        <v>2000</v>
      </c>
    </row>
    <row r="64" spans="1:5" s="84" customFormat="1">
      <c r="A64" s="83"/>
      <c r="B64" s="100"/>
      <c r="C64" s="101"/>
      <c r="D64" s="101"/>
      <c r="E64" s="101"/>
    </row>
    <row r="65" spans="1:5" s="84" customFormat="1">
      <c r="A65" s="83"/>
      <c r="B65" s="100"/>
      <c r="C65" s="101"/>
      <c r="D65" s="101"/>
      <c r="E65" s="101"/>
    </row>
    <row r="66" spans="1:5" s="136" customFormat="1">
      <c r="A66" s="136" t="s">
        <v>107</v>
      </c>
    </row>
    <row r="67" spans="1:5" s="137" customFormat="1">
      <c r="A67" s="137" t="s">
        <v>108</v>
      </c>
    </row>
    <row r="68" spans="1:5" s="140" customFormat="1">
      <c r="A68" s="140" t="s">
        <v>109</v>
      </c>
    </row>
    <row r="69" spans="1:5" s="102" customFormat="1">
      <c r="A69" s="136" t="s">
        <v>141</v>
      </c>
      <c r="B69" s="136"/>
      <c r="C69" s="136"/>
      <c r="D69" s="136"/>
      <c r="E69" s="136"/>
    </row>
    <row r="70" spans="1:5" s="102" customFormat="1">
      <c r="A70" s="136"/>
      <c r="B70" s="136"/>
      <c r="C70" s="136"/>
      <c r="D70" s="136"/>
      <c r="E70" s="136"/>
    </row>
    <row r="71" spans="1:5" s="137" customFormat="1"/>
    <row r="72" spans="1:5" s="136" customFormat="1">
      <c r="A72" s="136" t="s">
        <v>143</v>
      </c>
    </row>
    <row r="73" spans="1:5" s="136" customFormat="1">
      <c r="A73" s="136" t="s">
        <v>142</v>
      </c>
    </row>
    <row r="74" spans="1:5" s="136" customFormat="1"/>
    <row r="75" spans="1:5" s="138" customFormat="1">
      <c r="A75" s="138" t="s">
        <v>110</v>
      </c>
    </row>
  </sheetData>
  <mergeCells count="13">
    <mergeCell ref="A75:XFD75"/>
    <mergeCell ref="A4:E4"/>
    <mergeCell ref="A68:XFD68"/>
    <mergeCell ref="A69:E69"/>
    <mergeCell ref="A70:E70"/>
    <mergeCell ref="A71:XFD71"/>
    <mergeCell ref="A72:XFD72"/>
    <mergeCell ref="A73:XFD73"/>
    <mergeCell ref="A1:E1"/>
    <mergeCell ref="A3:E3"/>
    <mergeCell ref="A66:XFD66"/>
    <mergeCell ref="A67:XFD67"/>
    <mergeCell ref="A74:XFD74"/>
  </mergeCells>
  <pageMargins left="0.23622047244094491" right="0.23622047244094491" top="0.55118110236220474" bottom="0.55118110236220474" header="0.31496062992125984" footer="0.31496062992125984"/>
  <pageSetup paperSize="9" scale="77" fitToWidth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SAŽETAK</vt:lpstr>
      <vt:lpstr>OPĆI DIO</vt:lpstr>
      <vt:lpstr>POSEBAN DIO</vt:lpstr>
      <vt:lpstr>'POSEBAN DIO'!Ispis_naslova</vt:lpstr>
      <vt:lpstr>'OPĆI DIO'!Podrucje_ispisa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aberibak</dc:creator>
  <cp:lastModifiedBy>Renata</cp:lastModifiedBy>
  <cp:lastPrinted>2021-02-25T11:28:04Z</cp:lastPrinted>
  <dcterms:created xsi:type="dcterms:W3CDTF">2017-11-16T11:13:42Z</dcterms:created>
  <dcterms:modified xsi:type="dcterms:W3CDTF">2021-02-25T11:56:40Z</dcterms:modified>
</cp:coreProperties>
</file>